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7\Desktop\採購組\契約變更\"/>
    </mc:Choice>
  </mc:AlternateContent>
  <bookViews>
    <workbookView xWindow="0" yWindow="0" windowWidth="20160" windowHeight="8988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definedNames>
    <definedName name="_xlnm.Print_Area" localSheetId="0">工作表1!$A$1:$X$26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J19" i="1" l="1"/>
  <c r="J18" i="1"/>
  <c r="F16" i="1"/>
  <c r="O23" i="3" l="1"/>
  <c r="N24" i="3" s="1"/>
  <c r="O24" i="3" s="1"/>
  <c r="L23" i="3"/>
  <c r="K24" i="3" s="1"/>
  <c r="L24" i="3" s="1"/>
  <c r="I21" i="3"/>
  <c r="I20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N12" i="3"/>
  <c r="O12" i="3" s="1"/>
  <c r="K12" i="3"/>
  <c r="L12" i="3" s="1"/>
  <c r="H12" i="3"/>
  <c r="I11" i="3"/>
  <c r="N11" i="3"/>
  <c r="O11" i="3" s="1"/>
  <c r="K11" i="3"/>
  <c r="L11" i="3" s="1"/>
  <c r="H11" i="3"/>
  <c r="F17" i="3"/>
  <c r="F16" i="3"/>
  <c r="F15" i="3"/>
  <c r="F14" i="3"/>
  <c r="F13" i="3"/>
  <c r="F12" i="3"/>
  <c r="F11" i="3"/>
  <c r="F233" i="2"/>
  <c r="F232" i="2"/>
  <c r="F231" i="2"/>
  <c r="F230" i="2"/>
  <c r="F221" i="2"/>
  <c r="F220" i="2"/>
  <c r="F219" i="2"/>
  <c r="F218" i="2"/>
  <c r="F217" i="2"/>
  <c r="F216" i="2"/>
  <c r="F215" i="2"/>
  <c r="F214" i="2"/>
  <c r="F213" i="2"/>
  <c r="F222" i="2" s="1"/>
  <c r="F226" i="2" s="1"/>
  <c r="F199" i="2"/>
  <c r="F209" i="2" s="1"/>
  <c r="F198" i="2"/>
  <c r="F197" i="2"/>
  <c r="F196" i="2"/>
  <c r="F182" i="2"/>
  <c r="F181" i="2"/>
  <c r="F180" i="2"/>
  <c r="F183" i="2" s="1"/>
  <c r="F192" i="2" s="1"/>
  <c r="F179" i="2"/>
  <c r="F164" i="2"/>
  <c r="F163" i="2"/>
  <c r="F162" i="2"/>
  <c r="F165" i="2" s="1"/>
  <c r="F175" i="2" s="1"/>
  <c r="F155" i="2"/>
  <c r="F158" i="2" s="1"/>
  <c r="F154" i="2"/>
  <c r="F153" i="2"/>
  <c r="F152" i="2"/>
  <c r="F151" i="2"/>
  <c r="F150" i="2"/>
  <c r="F149" i="2"/>
  <c r="F148" i="2"/>
  <c r="F147" i="2"/>
  <c r="F146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29" i="2" s="1"/>
  <c r="F142" i="2" s="1"/>
  <c r="F96" i="2"/>
  <c r="F97" i="2" s="1"/>
  <c r="F107" i="2" s="1"/>
  <c r="F95" i="2"/>
  <c r="F94" i="2"/>
  <c r="F82" i="2"/>
  <c r="F81" i="2"/>
  <c r="F80" i="2"/>
  <c r="F79" i="2"/>
  <c r="F78" i="2"/>
  <c r="F83" i="2" s="1"/>
  <c r="F90" i="2" s="1"/>
  <c r="F71" i="2"/>
  <c r="F70" i="2"/>
  <c r="F69" i="2"/>
  <c r="F68" i="2"/>
  <c r="F67" i="2"/>
  <c r="F66" i="2"/>
  <c r="F65" i="2"/>
  <c r="F64" i="2"/>
  <c r="F63" i="2"/>
  <c r="F62" i="2"/>
  <c r="F61" i="2"/>
  <c r="F60" i="2"/>
  <c r="F72" i="2" s="1"/>
  <c r="F74" i="2" s="1"/>
  <c r="F49" i="2"/>
  <c r="F48" i="2"/>
  <c r="F47" i="2"/>
  <c r="F46" i="2"/>
  <c r="F45" i="2"/>
  <c r="F44" i="2"/>
  <c r="F50" i="2" s="1"/>
  <c r="F56" i="2" s="1"/>
  <c r="F33" i="2"/>
  <c r="F32" i="2"/>
  <c r="F31" i="2"/>
  <c r="F30" i="2"/>
  <c r="F29" i="2"/>
  <c r="F28" i="2"/>
  <c r="F27" i="2"/>
  <c r="F34" i="2" s="1"/>
  <c r="F40" i="2" s="1"/>
  <c r="F16" i="2"/>
  <c r="F15" i="2"/>
  <c r="F14" i="2"/>
  <c r="F13" i="2"/>
  <c r="F12" i="2"/>
  <c r="F11" i="2"/>
  <c r="F17" i="2" s="1"/>
  <c r="F23" i="2" s="1"/>
  <c r="F10" i="2"/>
  <c r="I19" i="3" l="1"/>
  <c r="F18" i="3"/>
  <c r="F24" i="3" s="1"/>
  <c r="I22" i="3"/>
  <c r="O25" i="3"/>
  <c r="L25" i="3"/>
  <c r="W16" i="1"/>
  <c r="W21" i="1"/>
  <c r="W22" i="1" s="1"/>
  <c r="W23" i="1" s="1"/>
  <c r="T19" i="1"/>
  <c r="K19" i="1" s="1"/>
  <c r="T18" i="1"/>
  <c r="K18" i="1" s="1"/>
  <c r="J15" i="1"/>
  <c r="J14" i="1"/>
  <c r="J13" i="1"/>
  <c r="J12" i="1"/>
  <c r="J11" i="1"/>
  <c r="J10" i="1"/>
  <c r="J9" i="1"/>
  <c r="H15" i="1"/>
  <c r="I15" i="1" s="1"/>
  <c r="F15" i="1"/>
  <c r="H14" i="1"/>
  <c r="I14" i="1" s="1"/>
  <c r="F14" i="1"/>
  <c r="H13" i="1"/>
  <c r="I13" i="1" s="1"/>
  <c r="F13" i="1"/>
  <c r="K13" i="1" s="1"/>
  <c r="H12" i="1"/>
  <c r="I12" i="1" s="1"/>
  <c r="F12" i="1"/>
  <c r="H11" i="1"/>
  <c r="I11" i="1" s="1"/>
  <c r="F11" i="1"/>
  <c r="T15" i="1"/>
  <c r="T14" i="1"/>
  <c r="T12" i="1"/>
  <c r="T11" i="1"/>
  <c r="K11" i="1" s="1"/>
  <c r="T10" i="1"/>
  <c r="AB22" i="1"/>
  <c r="AB21" i="1"/>
  <c r="W10" i="1"/>
  <c r="P10" i="1"/>
  <c r="Q10" i="1" s="1"/>
  <c r="M10" i="1"/>
  <c r="N10" i="1" s="1"/>
  <c r="H10" i="1"/>
  <c r="I10" i="1" s="1"/>
  <c r="F10" i="1"/>
  <c r="W9" i="1"/>
  <c r="T9" i="1"/>
  <c r="P9" i="1"/>
  <c r="Q9" i="1" s="1"/>
  <c r="M9" i="1"/>
  <c r="N9" i="1" s="1"/>
  <c r="H9" i="1"/>
  <c r="I9" i="1" s="1"/>
  <c r="F9" i="1"/>
  <c r="K10" i="1" l="1"/>
  <c r="F21" i="1"/>
  <c r="F22" i="1" s="1"/>
  <c r="F23" i="1" s="1"/>
  <c r="K14" i="1"/>
  <c r="K15" i="1"/>
  <c r="T20" i="1"/>
  <c r="T16" i="1"/>
  <c r="K12" i="1"/>
  <c r="I23" i="3"/>
  <c r="N21" i="1"/>
  <c r="K9" i="1"/>
  <c r="K16" i="1" l="1"/>
  <c r="K20" i="1"/>
  <c r="T21" i="1"/>
  <c r="T22" i="1" s="1"/>
  <c r="T23" i="1" s="1"/>
  <c r="M22" i="1"/>
  <c r="N22" i="1" s="1"/>
  <c r="N23" i="1" s="1"/>
  <c r="Q21" i="1"/>
  <c r="K21" i="1" l="1"/>
  <c r="P22" i="1"/>
  <c r="Q22" i="1" s="1"/>
  <c r="K22" i="1" l="1"/>
  <c r="K23" i="1" s="1"/>
  <c r="Q23" i="1"/>
  <c r="I23" i="1"/>
</calcChain>
</file>

<file path=xl/sharedStrings.xml><?xml version="1.0" encoding="utf-8"?>
<sst xmlns="http://schemas.openxmlformats.org/spreadsheetml/2006/main" count="510" uniqueCount="233">
  <si>
    <t>國立成功大學</t>
    <phoneticPr fontId="4" type="noConversion"/>
  </si>
  <si>
    <t xml:space="preserve">                </t>
    <phoneticPr fontId="4" type="noConversion"/>
  </si>
  <si>
    <t>項目</t>
    <phoneticPr fontId="4" type="noConversion"/>
  </si>
  <si>
    <t>項目及說明</t>
    <phoneticPr fontId="4" type="noConversion"/>
  </si>
  <si>
    <t>單位</t>
    <phoneticPr fontId="4" type="noConversion"/>
  </si>
  <si>
    <t>合約單價(隱藏)</t>
    <phoneticPr fontId="4" type="noConversion"/>
  </si>
  <si>
    <t>變更後合約單價</t>
    <phoneticPr fontId="4" type="noConversion"/>
  </si>
  <si>
    <t xml:space="preserve"> 第一次設計變更</t>
    <phoneticPr fontId="6" type="noConversion"/>
  </si>
  <si>
    <t>備註</t>
    <phoneticPr fontId="4" type="noConversion"/>
  </si>
  <si>
    <t>加帳金額</t>
    <phoneticPr fontId="4" type="noConversion"/>
  </si>
  <si>
    <t>減帳金額</t>
    <phoneticPr fontId="4" type="noConversion"/>
  </si>
  <si>
    <t xml:space="preserve"> 數量</t>
    <phoneticPr fontId="4" type="noConversion"/>
  </si>
  <si>
    <t>單價</t>
    <phoneticPr fontId="4" type="noConversion"/>
  </si>
  <si>
    <t>總價</t>
    <phoneticPr fontId="4" type="noConversion"/>
  </si>
  <si>
    <t>數量</t>
    <phoneticPr fontId="4" type="noConversion"/>
  </si>
  <si>
    <t>式</t>
  </si>
  <si>
    <t>1</t>
    <phoneticPr fontId="6" type="noConversion"/>
  </si>
  <si>
    <t>1</t>
    <phoneticPr fontId="6" type="noConversion"/>
  </si>
  <si>
    <t>合計</t>
    <phoneticPr fontId="6" type="noConversion"/>
  </si>
  <si>
    <t>稅捐5%</t>
    <phoneticPr fontId="6" type="noConversion"/>
  </si>
  <si>
    <t>總價(總計)</t>
  </si>
  <si>
    <t>800</t>
    <phoneticPr fontId="3" type="noConversion"/>
  </si>
  <si>
    <t>0</t>
    <phoneticPr fontId="3" type="noConversion"/>
  </si>
  <si>
    <t>4</t>
    <phoneticPr fontId="3" type="noConversion"/>
  </si>
  <si>
    <t>11</t>
    <phoneticPr fontId="3" type="noConversion"/>
  </si>
  <si>
    <t>1</t>
    <phoneticPr fontId="3" type="noConversion"/>
  </si>
  <si>
    <t>8000</t>
    <phoneticPr fontId="3" type="noConversion"/>
  </si>
  <si>
    <t xml:space="preserve"> 第一次契約變更</t>
    <phoneticPr fontId="6" type="noConversion"/>
  </si>
  <si>
    <t>品項A</t>
    <phoneticPr fontId="3" type="noConversion"/>
  </si>
  <si>
    <t>品項B</t>
    <phoneticPr fontId="3" type="noConversion"/>
  </si>
  <si>
    <t>品項C</t>
    <phoneticPr fontId="3" type="noConversion"/>
  </si>
  <si>
    <t>品項D</t>
    <phoneticPr fontId="3" type="noConversion"/>
  </si>
  <si>
    <t>品項E</t>
    <phoneticPr fontId="3" type="noConversion"/>
  </si>
  <si>
    <t>品項F</t>
    <phoneticPr fontId="3" type="noConversion"/>
  </si>
  <si>
    <t>品項G</t>
    <phoneticPr fontId="3" type="noConversion"/>
  </si>
  <si>
    <t>小計</t>
    <phoneticPr fontId="3" type="noConversion"/>
  </si>
  <si>
    <t xml:space="preserve">新增項目--品項J </t>
    <phoneticPr fontId="3" type="noConversion"/>
  </si>
  <si>
    <t>新增項目小計</t>
    <phoneticPr fontId="3" type="noConversion"/>
  </si>
  <si>
    <t>國立成功大學</t>
  </si>
  <si>
    <t>單價分析表[標單]</t>
    <phoneticPr fontId="4" type="noConversion"/>
  </si>
  <si>
    <t>工程名稱：國立成功大學 成功及勝利校區道路改善工程</t>
  </si>
  <si>
    <t>項次：</t>
  </si>
  <si>
    <t>工程編號：0902U</t>
    <phoneticPr fontId="6" type="noConversion"/>
  </si>
  <si>
    <t>參-A.一.1.(1)</t>
    <phoneticPr fontId="6" type="noConversion"/>
  </si>
  <si>
    <t>工作項目：以既有鋪面復原工程</t>
    <phoneticPr fontId="6" type="noConversion"/>
  </si>
  <si>
    <t>單位：㎡</t>
    <phoneticPr fontId="6" type="noConversion"/>
  </si>
  <si>
    <t>計價代碼：</t>
    <phoneticPr fontId="6" type="noConversion"/>
  </si>
  <si>
    <t>工料名稱</t>
  </si>
  <si>
    <t>單位</t>
  </si>
  <si>
    <t>數量</t>
  </si>
  <si>
    <t>單價</t>
  </si>
  <si>
    <t>複價</t>
  </si>
  <si>
    <t>編碼(備註)</t>
  </si>
  <si>
    <t>回級配碎石料基礎</t>
  </si>
  <si>
    <t>M3</t>
  </si>
  <si>
    <t>參考原合約壹.二.4.(1)地坪舖(30*30*8)cm±混凝土平板磚(A級，含墊高級配層、夯實及舖砂)單價</t>
    <phoneticPr fontId="6" type="noConversion"/>
  </si>
  <si>
    <t>襯墊砂(二分石)</t>
  </si>
  <si>
    <t>㎡</t>
    <phoneticPr fontId="6" type="noConversion"/>
  </si>
  <si>
    <t>底土夯實</t>
  </si>
  <si>
    <t>㎡</t>
  </si>
  <si>
    <t>製模費</t>
  </si>
  <si>
    <t>技工</t>
  </si>
  <si>
    <t>小工</t>
  </si>
  <si>
    <t>工具損耗及其他</t>
  </si>
  <si>
    <t>合計</t>
  </si>
  <si>
    <t xml:space="preserve">人工：                    機具：            </t>
    <phoneticPr fontId="6" type="noConversion"/>
  </si>
  <si>
    <t>每 ㎡ 單價計</t>
    <phoneticPr fontId="6" type="noConversion"/>
  </si>
  <si>
    <t xml:space="preserve">材料：                    雜項：            </t>
    <phoneticPr fontId="6" type="noConversion"/>
  </si>
  <si>
    <t>參-A.一.1.(2)</t>
    <phoneticPr fontId="6" type="noConversion"/>
  </si>
  <si>
    <t>工作項目：以既有路緣石復原工程</t>
    <phoneticPr fontId="6" type="noConversion"/>
  </si>
  <si>
    <t>單位：M</t>
    <phoneticPr fontId="6" type="noConversion"/>
  </si>
  <si>
    <t>參考原合約單價</t>
    <phoneticPr fontId="6" type="noConversion"/>
  </si>
  <si>
    <t>1：3水泥砂漿</t>
  </si>
  <si>
    <t>M3</t>
    <phoneticPr fontId="6" type="noConversion"/>
  </si>
  <si>
    <t>2cm(th)2500psi PC</t>
  </si>
  <si>
    <t>參考原合約壹.二.4.(1)地坪舖(30*30*8)cm±混凝土平板磚(A級，含墊高級配層、夯實及舖砂)單價</t>
    <phoneticPr fontId="6" type="noConversion"/>
  </si>
  <si>
    <t>M</t>
  </si>
  <si>
    <t>每 M 單價計</t>
    <phoneticPr fontId="6" type="noConversion"/>
  </si>
  <si>
    <t>參-A.一.2.(1)</t>
    <phoneticPr fontId="6" type="noConversion"/>
  </si>
  <si>
    <t>工作項目：擋根矮牆</t>
    <phoneticPr fontId="6" type="noConversion"/>
  </si>
  <si>
    <t>產品，鋼筋(含組立綁紮)</t>
  </si>
  <si>
    <t>kg</t>
  </si>
  <si>
    <t>參考原合約壹.二.2.(13)花台座椅單價</t>
    <phoneticPr fontId="6" type="noConversion"/>
  </si>
  <si>
    <t>預拌混凝土，210kgf/cm2</t>
  </si>
  <si>
    <t>預拌混凝土，140kgf/cm2</t>
  </si>
  <si>
    <t>產品，普通模板</t>
  </si>
  <si>
    <t>抿石子(含1:3水泥粉刷)</t>
  </si>
  <si>
    <t>M</t>
    <phoneticPr fontId="6" type="noConversion"/>
  </si>
  <si>
    <t xml:space="preserve">材料：                    雜項：       </t>
    <phoneticPr fontId="6" type="noConversion"/>
  </si>
  <si>
    <t>參-A.一.1.(3)</t>
    <phoneticPr fontId="6" type="noConversion"/>
  </si>
  <si>
    <t>工作項目：車道版增設植栽槽</t>
    <phoneticPr fontId="6" type="noConversion"/>
  </si>
  <si>
    <t>單位：式</t>
    <phoneticPr fontId="6" type="noConversion"/>
  </si>
  <si>
    <t>欄杆部分打除粉刷層打除含原車道鋸齒狀整平</t>
  </si>
  <si>
    <t>打除廢棄物運棄</t>
  </si>
  <si>
    <t>植筋4＃（植筋膠）</t>
  </si>
  <si>
    <t>參考原合約壹.三.2.(12)造型植栽槽L單價</t>
    <phoneticPr fontId="6" type="noConversion"/>
  </si>
  <si>
    <t>填碎石</t>
  </si>
  <si>
    <t>m3</t>
  </si>
  <si>
    <t>填沃土</t>
  </si>
  <si>
    <t>鋪設不織布</t>
  </si>
  <si>
    <t>m2</t>
  </si>
  <si>
    <t>透水管及落水管</t>
  </si>
  <si>
    <t>每 式 單價計</t>
    <phoneticPr fontId="6" type="noConversion"/>
  </si>
  <si>
    <t>參-A.一.1.(4)</t>
    <phoneticPr fontId="6" type="noConversion"/>
  </si>
  <si>
    <t>工作項目：造型座椅局部拆除</t>
    <phoneticPr fontId="6" type="noConversion"/>
  </si>
  <si>
    <t>人工切割</t>
  </si>
  <si>
    <t>組</t>
  </si>
  <si>
    <t>機械打及運棄</t>
  </si>
  <si>
    <t>新補做椅子結構</t>
  </si>
  <si>
    <t>修復保留椅子（含抿石子）</t>
  </si>
  <si>
    <t>周邊修復</t>
  </si>
  <si>
    <t xml:space="preserve">材料：                    雜項：            </t>
    <phoneticPr fontId="6" type="noConversion"/>
  </si>
  <si>
    <t>參-A.一.1.(5)</t>
    <phoneticPr fontId="6" type="noConversion"/>
  </si>
  <si>
    <t>工作項目：成功校區警衛室及ATM基礎螺栓</t>
    <phoneticPr fontId="6" type="noConversion"/>
  </si>
  <si>
    <t>單位：式</t>
    <phoneticPr fontId="6" type="noConversion"/>
  </si>
  <si>
    <t>計價代碼：</t>
    <phoneticPr fontId="6" type="noConversion"/>
  </si>
  <si>
    <t>A307螺栓</t>
  </si>
  <si>
    <t>固定安裝</t>
  </si>
  <si>
    <t>式</t>
    <phoneticPr fontId="6" type="noConversion"/>
  </si>
  <si>
    <t xml:space="preserve">人工：                    機具：            </t>
    <phoneticPr fontId="6" type="noConversion"/>
  </si>
  <si>
    <t>每 式 單價計</t>
    <phoneticPr fontId="6" type="noConversion"/>
  </si>
  <si>
    <t xml:space="preserve">材料：                    雜項：       </t>
    <phoneticPr fontId="6" type="noConversion"/>
  </si>
  <si>
    <t>參-A.一.2.(3)</t>
    <phoneticPr fontId="6" type="noConversion"/>
  </si>
  <si>
    <t>工作項目：勝利校區警衛室鋼構及玻璃工程</t>
    <phoneticPr fontId="6" type="noConversion"/>
  </si>
  <si>
    <t>單位：座</t>
    <phoneticPr fontId="6" type="noConversion"/>
  </si>
  <si>
    <t>計價代碼：</t>
    <phoneticPr fontId="6" type="noConversion"/>
  </si>
  <si>
    <t>DW1鋁固定窗+玻璃推開門(W170*H248)</t>
  </si>
  <si>
    <t>W2鋁固定窗+玻璃推開門(W200*H248)</t>
  </si>
  <si>
    <t>W3鋁固定窗+玻璃推開門(W170*H217)</t>
  </si>
  <si>
    <t>A=5+5mmTH 強化膠合清玻璃</t>
  </si>
  <si>
    <t>才</t>
  </si>
  <si>
    <t>B=5+5mmTH 強化膠合白膜玻璃</t>
  </si>
  <si>
    <t>C=10mmTH 強化玻璃</t>
  </si>
  <si>
    <t>鋼柱外貼5+5mmTH 強化膠合白膜玻璃</t>
  </si>
  <si>
    <t>㎜鋼柱內部鋁4複合板裝修</t>
  </si>
  <si>
    <t>鋼柱H-200*200*8*12mm</t>
  </si>
  <si>
    <t>支</t>
  </si>
  <si>
    <t>鋼柱底板頂版切割鑽孔</t>
  </si>
  <si>
    <t>粉體烤漆(選色)_</t>
  </si>
  <si>
    <t>氟碳烤漆</t>
  </si>
  <si>
    <t>安裝組合</t>
  </si>
  <si>
    <t>吊車</t>
  </si>
  <si>
    <t>搬運及運輸</t>
  </si>
  <si>
    <t>地坪貼50*50拋光石英磚</t>
  </si>
  <si>
    <t>座</t>
    <phoneticPr fontId="6" type="noConversion"/>
  </si>
  <si>
    <t>每 座 單價計</t>
    <phoneticPr fontId="6" type="noConversion"/>
  </si>
  <si>
    <t>參-A.一.2.(2)</t>
    <phoneticPr fontId="6" type="noConversion"/>
  </si>
  <si>
    <t>工作項目：圍牆綠籬(勝利校區東側圍牆)</t>
    <phoneticPr fontId="6" type="noConversion"/>
  </si>
  <si>
    <t>RC基礎（含人工開挖）</t>
  </si>
  <si>
    <t>材料(鍍鋅管)</t>
  </si>
  <si>
    <t>氟碳烤漆(50*50方管)</t>
  </si>
  <si>
    <t>製作加工</t>
  </si>
  <si>
    <t>擴張網(19*38*2)</t>
    <phoneticPr fontId="6" type="noConversion"/>
  </si>
  <si>
    <t>M2</t>
  </si>
  <si>
    <t>按裝</t>
  </si>
  <si>
    <t>化錨五金</t>
  </si>
  <si>
    <t>吊運</t>
  </si>
  <si>
    <t>座</t>
  </si>
  <si>
    <t xml:space="preserve">材料：                    雜項：            </t>
    <phoneticPr fontId="6" type="noConversion"/>
  </si>
  <si>
    <t>參-A.一.1.(6)</t>
    <phoneticPr fontId="6" type="noConversion"/>
  </si>
  <si>
    <t>工作項目：拆除既有水池工程</t>
    <phoneticPr fontId="6" type="noConversion"/>
  </si>
  <si>
    <t>單位：式</t>
    <phoneticPr fontId="6" type="noConversion"/>
  </si>
  <si>
    <t>計價代碼：</t>
    <phoneticPr fontId="6" type="noConversion"/>
  </si>
  <si>
    <t>拆除原水池</t>
  </si>
  <si>
    <t>清運土石方</t>
  </si>
  <si>
    <t>管線調整</t>
  </si>
  <si>
    <t xml:space="preserve">材料：                    雜項：       </t>
    <phoneticPr fontId="6" type="noConversion"/>
  </si>
  <si>
    <t>參-A.一.1.(7)</t>
    <phoneticPr fontId="6" type="noConversion"/>
  </si>
  <si>
    <t>工作項目：水池區鋪面工程</t>
    <phoneticPr fontId="6" type="noConversion"/>
  </si>
  <si>
    <t>心型切割</t>
  </si>
  <si>
    <t>心型黃花崗石（10*10*6）含基礎</t>
  </si>
  <si>
    <t>地坪舖(30*30*8)cm±混凝土平板磚(A級，含墊高級配層、夯實及舖砂)</t>
  </si>
  <si>
    <t>(原合約單價)</t>
    <phoneticPr fontId="6" type="noConversion"/>
  </si>
  <si>
    <t>式</t>
    <phoneticPr fontId="6" type="noConversion"/>
  </si>
  <si>
    <t xml:space="preserve">人工：                    機具：            </t>
    <phoneticPr fontId="6" type="noConversion"/>
  </si>
  <si>
    <t>每 式 單價計</t>
    <phoneticPr fontId="6" type="noConversion"/>
  </si>
  <si>
    <t xml:space="preserve">材料：                    雜項：       </t>
    <phoneticPr fontId="6" type="noConversion"/>
  </si>
  <si>
    <t>參-A.一.1.(8)</t>
    <phoneticPr fontId="6" type="noConversion"/>
  </si>
  <si>
    <t>工作項目：機械空間基座（150*80cm）</t>
    <phoneticPr fontId="6" type="noConversion"/>
  </si>
  <si>
    <t>單位：式</t>
    <phoneticPr fontId="6" type="noConversion"/>
  </si>
  <si>
    <t>計價代碼：</t>
    <phoneticPr fontId="6" type="noConversion"/>
  </si>
  <si>
    <t>PC地坪結構(含配筋)H=30</t>
  </si>
  <si>
    <t>(原合約單價)</t>
    <phoneticPr fontId="6" type="noConversion"/>
  </si>
  <si>
    <t>(原合約單價)</t>
    <phoneticPr fontId="6" type="noConversion"/>
  </si>
  <si>
    <t>式</t>
    <phoneticPr fontId="6" type="noConversion"/>
  </si>
  <si>
    <t xml:space="preserve">人工：                    機具：            </t>
    <phoneticPr fontId="6" type="noConversion"/>
  </si>
  <si>
    <t>每 式 單價計</t>
    <phoneticPr fontId="6" type="noConversion"/>
  </si>
  <si>
    <t xml:space="preserve">材料：                    雜項：       </t>
    <phoneticPr fontId="6" type="noConversion"/>
  </si>
  <si>
    <t>參-A.二.11</t>
    <phoneticPr fontId="6" type="noConversion"/>
  </si>
  <si>
    <t>工作項目：預留池體配管工程</t>
    <phoneticPr fontId="6" type="noConversion"/>
  </si>
  <si>
    <t>單位：式</t>
    <phoneticPr fontId="6" type="noConversion"/>
  </si>
  <si>
    <t>計價代碼：</t>
    <phoneticPr fontId="6" type="noConversion"/>
  </si>
  <si>
    <t>預留主落水頭配管--預留管材：PVC</t>
  </si>
  <si>
    <t>國產正記標誌</t>
  </si>
  <si>
    <t>預留過濾循環配管--管材：PVC</t>
  </si>
  <si>
    <t>預留水位補給配管--管材：PVC</t>
  </si>
  <si>
    <t>預留溢水配管--管材：PVC</t>
  </si>
  <si>
    <t>預留排水配管--管材：PVC</t>
  </si>
  <si>
    <t>預留機械配線配管--管材：PVC</t>
  </si>
  <si>
    <t>預留PVC管配管之管件、另料、耗材</t>
  </si>
  <si>
    <t>五金另件</t>
  </si>
  <si>
    <t>配管工資</t>
  </si>
  <si>
    <t>式</t>
    <phoneticPr fontId="6" type="noConversion"/>
  </si>
  <si>
    <t>工作項目：</t>
    <phoneticPr fontId="6" type="noConversion"/>
  </si>
  <si>
    <t>單位：</t>
    <phoneticPr fontId="6" type="noConversion"/>
  </si>
  <si>
    <t xml:space="preserve">人工：                    機具：            </t>
    <phoneticPr fontId="6" type="noConversion"/>
  </si>
  <si>
    <t>每 式 單價計</t>
    <phoneticPr fontId="6" type="noConversion"/>
  </si>
  <si>
    <t xml:space="preserve">材料：                    雜項：       </t>
    <phoneticPr fontId="6" type="noConversion"/>
  </si>
  <si>
    <t>採購名稱：</t>
    <phoneticPr fontId="3" type="noConversion"/>
  </si>
  <si>
    <t>工作項目：A</t>
    <phoneticPr fontId="6" type="noConversion"/>
  </si>
  <si>
    <t>契約</t>
    <phoneticPr fontId="3" type="noConversion"/>
  </si>
  <si>
    <t>個</t>
    <phoneticPr fontId="3" type="noConversion"/>
  </si>
  <si>
    <t>組</t>
    <phoneticPr fontId="3" type="noConversion"/>
  </si>
  <si>
    <t>支</t>
    <phoneticPr fontId="3" type="noConversion"/>
  </si>
  <si>
    <t>M</t>
    <phoneticPr fontId="3" type="noConversion"/>
  </si>
  <si>
    <t>㎡</t>
    <phoneticPr fontId="3" type="noConversion"/>
  </si>
  <si>
    <t>T</t>
    <phoneticPr fontId="3" type="noConversion"/>
  </si>
  <si>
    <t>座</t>
    <phoneticPr fontId="3" type="noConversion"/>
  </si>
  <si>
    <t>新增項目--品項I</t>
    <phoneticPr fontId="3" type="noConversion"/>
  </si>
  <si>
    <t>二</t>
    <phoneticPr fontId="3" type="noConversion"/>
  </si>
  <si>
    <t>第1次契約變更新增項目</t>
    <phoneticPr fontId="3" type="noConversion"/>
  </si>
  <si>
    <t>承辦人:</t>
    <phoneticPr fontId="3" type="noConversion"/>
  </si>
  <si>
    <t>單位主管:</t>
    <phoneticPr fontId="3" type="noConversion"/>
  </si>
  <si>
    <t>變更後合約</t>
    <phoneticPr fontId="4" type="noConversion"/>
  </si>
  <si>
    <t>合約單價</t>
    <phoneticPr fontId="4" type="noConversion"/>
  </si>
  <si>
    <t>採購名稱：成功廳設備壹批</t>
    <phoneticPr fontId="4" type="noConversion"/>
  </si>
  <si>
    <t>總表(標單)</t>
    <phoneticPr fontId="4" type="noConversion"/>
  </si>
  <si>
    <t>採購案號：</t>
    <phoneticPr fontId="4" type="noConversion"/>
  </si>
  <si>
    <t>800</t>
    <phoneticPr fontId="3" type="noConversion"/>
  </si>
  <si>
    <t>2</t>
    <phoneticPr fontId="3" type="noConversion"/>
  </si>
  <si>
    <t>1</t>
    <phoneticPr fontId="3" type="noConversion"/>
  </si>
  <si>
    <t>3</t>
    <phoneticPr fontId="3" type="noConversion"/>
  </si>
  <si>
    <t>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</si>
</sst>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#,##0.000"/>
    <numFmt numFmtId="179" formatCode="_-* #,##0.00_-;\-* #,##0.00_-;_-* &quot;-&quot;_-;_-@_-"/>
    <numFmt numFmtId="180" formatCode="_-* #,##0_-;\-* #,##0_-;_-* &quot;-&quot;???_-;_-@_-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sz val="12"/>
      <color theme="1"/>
      <name val="細明體"/>
      <family val="3"/>
      <charset val="136"/>
    </font>
    <font>
      <sz val="10"/>
      <name val="Arial"/>
      <family val="2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b/>
      <sz val="16"/>
      <name val="細明體"/>
      <family val="3"/>
      <charset val="136"/>
    </font>
    <font>
      <sz val="10"/>
      <name val="細明體"/>
      <family val="3"/>
      <charset val="136"/>
    </font>
    <font>
      <sz val="8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/>
    <xf numFmtId="0" fontId="10" fillId="0" borderId="0"/>
  </cellStyleXfs>
  <cellXfs count="151">
    <xf numFmtId="0" fontId="0" fillId="0" borderId="0" xfId="0">
      <alignment vertical="center"/>
    </xf>
    <xf numFmtId="176" fontId="5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41" fontId="5" fillId="0" borderId="11" xfId="1" applyNumberFormat="1" applyFont="1" applyFill="1" applyBorder="1" applyAlignment="1">
      <alignment horizontal="right" vertical="center" shrinkToFit="1"/>
    </xf>
    <xf numFmtId="176" fontId="5" fillId="0" borderId="11" xfId="1" applyNumberFormat="1" applyFont="1" applyFill="1" applyBorder="1" applyAlignment="1">
      <alignment vertical="center" shrinkToFit="1"/>
    </xf>
    <xf numFmtId="49" fontId="5" fillId="0" borderId="11" xfId="0" applyNumberFormat="1" applyFont="1" applyFill="1" applyBorder="1" applyAlignment="1">
      <alignment horizontal="right" vertical="center" shrinkToFit="1"/>
    </xf>
    <xf numFmtId="41" fontId="5" fillId="0" borderId="11" xfId="2" applyFont="1" applyFill="1" applyBorder="1" applyAlignment="1">
      <alignment horizontal="right" vertical="center" shrinkToFit="1"/>
    </xf>
    <xf numFmtId="49" fontId="5" fillId="0" borderId="11" xfId="1" applyNumberFormat="1" applyFont="1" applyFill="1" applyBorder="1" applyAlignment="1">
      <alignment horizontal="right" vertical="center" shrinkToFit="1"/>
    </xf>
    <xf numFmtId="176" fontId="5" fillId="0" borderId="11" xfId="4" applyNumberFormat="1" applyFont="1" applyFill="1" applyBorder="1" applyAlignment="1">
      <alignment horizontal="right" vertical="center" shrinkToFit="1"/>
    </xf>
    <xf numFmtId="49" fontId="5" fillId="0" borderId="11" xfId="2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left" vertical="center" shrinkToFit="1"/>
    </xf>
    <xf numFmtId="176" fontId="5" fillId="0" borderId="11" xfId="1" applyNumberFormat="1" applyFont="1" applyFill="1" applyBorder="1" applyAlignment="1">
      <alignment horizontal="right" vertical="center"/>
    </xf>
    <xf numFmtId="41" fontId="5" fillId="0" borderId="11" xfId="1" applyNumberFormat="1" applyFont="1" applyFill="1" applyBorder="1" applyAlignment="1">
      <alignment vertical="center" shrinkToFit="1"/>
    </xf>
    <xf numFmtId="177" fontId="5" fillId="0" borderId="11" xfId="1" applyNumberFormat="1" applyFont="1" applyFill="1" applyBorder="1" applyAlignment="1">
      <alignment vertical="center" shrinkToFit="1"/>
    </xf>
    <xf numFmtId="41" fontId="5" fillId="0" borderId="11" xfId="2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 wrapText="1"/>
    </xf>
    <xf numFmtId="41" fontId="5" fillId="0" borderId="0" xfId="0" applyNumberFormat="1" applyFont="1" applyFill="1" applyAlignment="1">
      <alignment horizontal="right" vertical="center" wrapText="1"/>
    </xf>
    <xf numFmtId="176" fontId="5" fillId="0" borderId="0" xfId="1" applyNumberFormat="1" applyFont="1" applyFill="1" applyAlignment="1">
      <alignment vertical="center" wrapText="1"/>
    </xf>
    <xf numFmtId="0" fontId="8" fillId="0" borderId="0" xfId="3" applyFill="1"/>
    <xf numFmtId="0" fontId="12" fillId="0" borderId="0" xfId="3" applyFont="1" applyFill="1" applyAlignment="1">
      <alignment horizontal="left" vertical="center" wrapText="1"/>
    </xf>
    <xf numFmtId="0" fontId="13" fillId="0" borderId="11" xfId="3" applyFont="1" applyFill="1" applyBorder="1" applyAlignment="1">
      <alignment horizontal="left" vertical="center" wrapText="1"/>
    </xf>
    <xf numFmtId="0" fontId="13" fillId="0" borderId="11" xfId="3" applyFont="1" applyFill="1" applyBorder="1" applyAlignment="1">
      <alignment horizontal="left" vertical="center" wrapText="1" indent="1"/>
    </xf>
    <xf numFmtId="0" fontId="13" fillId="0" borderId="2" xfId="3" applyFont="1" applyFill="1" applyBorder="1" applyAlignment="1">
      <alignment horizontal="left" vertical="center" indent="1"/>
    </xf>
    <xf numFmtId="0" fontId="13" fillId="0" borderId="2" xfId="3" applyFont="1" applyFill="1" applyBorder="1" applyAlignment="1">
      <alignment horizontal="center" vertical="center"/>
    </xf>
    <xf numFmtId="178" fontId="13" fillId="0" borderId="2" xfId="3" applyNumberFormat="1" applyFont="1" applyFill="1" applyBorder="1" applyAlignment="1">
      <alignment horizontal="right" vertical="center" shrinkToFit="1"/>
    </xf>
    <xf numFmtId="4" fontId="13" fillId="0" borderId="2" xfId="3" applyNumberFormat="1" applyFont="1" applyFill="1" applyBorder="1" applyAlignment="1">
      <alignment horizontal="right" vertical="center" shrinkToFit="1"/>
    </xf>
    <xf numFmtId="179" fontId="13" fillId="0" borderId="2" xfId="3" applyNumberFormat="1" applyFont="1" applyFill="1" applyBorder="1" applyAlignment="1">
      <alignment horizontal="right" vertical="center" shrinkToFit="1"/>
    </xf>
    <xf numFmtId="0" fontId="13" fillId="0" borderId="11" xfId="3" applyFont="1" applyFill="1" applyBorder="1" applyAlignment="1">
      <alignment horizontal="left" vertical="center"/>
    </xf>
    <xf numFmtId="49" fontId="13" fillId="0" borderId="2" xfId="3" applyNumberFormat="1" applyFont="1" applyFill="1" applyBorder="1" applyAlignment="1">
      <alignment vertical="center" wrapText="1"/>
    </xf>
    <xf numFmtId="49" fontId="13" fillId="0" borderId="11" xfId="3" applyNumberFormat="1" applyFont="1" applyFill="1" applyBorder="1" applyAlignment="1">
      <alignment vertical="center" wrapText="1"/>
    </xf>
    <xf numFmtId="49" fontId="13" fillId="0" borderId="2" xfId="3" applyNumberFormat="1" applyFont="1" applyFill="1" applyBorder="1" applyAlignment="1">
      <alignment horizontal="left" vertical="center"/>
    </xf>
    <xf numFmtId="176" fontId="8" fillId="0" borderId="0" xfId="1" applyNumberFormat="1" applyFont="1" applyFill="1" applyAlignment="1"/>
    <xf numFmtId="180" fontId="8" fillId="0" borderId="0" xfId="3" applyNumberFormat="1" applyFill="1"/>
    <xf numFmtId="49" fontId="13" fillId="0" borderId="12" xfId="3" applyNumberFormat="1" applyFont="1" applyFill="1" applyBorder="1" applyAlignment="1">
      <alignment horizontal="center" vertical="center" wrapText="1"/>
    </xf>
    <xf numFmtId="179" fontId="13" fillId="0" borderId="2" xfId="3" applyNumberFormat="1" applyFont="1" applyFill="1" applyBorder="1" applyAlignment="1">
      <alignment horizontal="left" vertical="center" indent="1"/>
    </xf>
    <xf numFmtId="179" fontId="13" fillId="0" borderId="11" xfId="3" applyNumberFormat="1" applyFont="1" applyFill="1" applyBorder="1" applyAlignment="1">
      <alignment horizontal="left" vertical="center"/>
    </xf>
    <xf numFmtId="0" fontId="13" fillId="0" borderId="2" xfId="3" applyFont="1" applyFill="1" applyBorder="1" applyAlignment="1">
      <alignment horizontal="left" vertical="center" wrapText="1" indent="1"/>
    </xf>
    <xf numFmtId="58" fontId="12" fillId="0" borderId="0" xfId="3" applyNumberFormat="1" applyFont="1" applyFill="1" applyAlignment="1">
      <alignment horizontal="right"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5" xfId="3" applyFont="1" applyFill="1" applyBorder="1" applyAlignment="1">
      <alignment horizontal="left" vertical="center" wrapText="1"/>
    </xf>
    <xf numFmtId="0" fontId="13" fillId="0" borderId="7" xfId="3" applyFont="1" applyFill="1" applyBorder="1" applyAlignment="1">
      <alignment horizontal="distributed" vertical="center" wrapText="1"/>
    </xf>
    <xf numFmtId="0" fontId="13" fillId="0" borderId="2" xfId="3" applyFont="1" applyFill="1" applyBorder="1" applyAlignment="1">
      <alignment horizontal="distributed" vertical="center" wrapText="1"/>
    </xf>
    <xf numFmtId="0" fontId="13" fillId="0" borderId="12" xfId="3" applyFont="1" applyFill="1" applyBorder="1" applyAlignment="1">
      <alignment horizontal="left" vertical="center" wrapText="1" inden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176" fontId="5" fillId="0" borderId="28" xfId="1" applyNumberFormat="1" applyFont="1" applyFill="1" applyBorder="1" applyAlignment="1">
      <alignment horizontal="center" vertical="center" shrinkToFit="1"/>
    </xf>
    <xf numFmtId="176" fontId="5" fillId="0" borderId="29" xfId="4" applyNumberFormat="1" applyFont="1" applyFill="1" applyBorder="1" applyAlignment="1">
      <alignment horizontal="right" vertical="center" shrinkToFit="1"/>
    </xf>
    <xf numFmtId="176" fontId="5" fillId="0" borderId="29" xfId="1" applyNumberFormat="1" applyFont="1" applyFill="1" applyBorder="1" applyAlignment="1">
      <alignment horizontal="right" vertical="center" shrinkToFit="1"/>
    </xf>
    <xf numFmtId="176" fontId="5" fillId="0" borderId="30" xfId="1" applyNumberFormat="1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center" vertical="center" shrinkToFit="1"/>
    </xf>
    <xf numFmtId="176" fontId="5" fillId="0" borderId="31" xfId="1" applyNumberFormat="1" applyFont="1" applyFill="1" applyBorder="1" applyAlignment="1">
      <alignment horizontal="right" vertical="center" shrinkToFit="1"/>
    </xf>
    <xf numFmtId="41" fontId="5" fillId="0" borderId="31" xfId="1" applyNumberFormat="1" applyFont="1" applyFill="1" applyBorder="1" applyAlignment="1">
      <alignment vertical="center" shrinkToFit="1"/>
    </xf>
    <xf numFmtId="176" fontId="5" fillId="0" borderId="31" xfId="1" applyNumberFormat="1" applyFont="1" applyFill="1" applyBorder="1" applyAlignment="1">
      <alignment vertical="center" shrinkToFit="1"/>
    </xf>
    <xf numFmtId="41" fontId="5" fillId="0" borderId="31" xfId="2" applyFont="1" applyFill="1" applyBorder="1" applyAlignment="1">
      <alignment horizontal="right" vertical="center" shrinkToFit="1"/>
    </xf>
    <xf numFmtId="41" fontId="5" fillId="0" borderId="31" xfId="2" applyFont="1" applyFill="1" applyBorder="1" applyAlignment="1">
      <alignment vertical="center" shrinkToFit="1"/>
    </xf>
    <xf numFmtId="176" fontId="5" fillId="0" borderId="32" xfId="4" applyNumberFormat="1" applyFont="1" applyFill="1" applyBorder="1" applyAlignment="1">
      <alignment horizontal="right" vertical="center" shrinkToFit="1"/>
    </xf>
    <xf numFmtId="176" fontId="5" fillId="0" borderId="26" xfId="1" applyNumberFormat="1" applyFont="1" applyFill="1" applyBorder="1" applyAlignment="1">
      <alignment horizontal="center" vertical="center" shrinkToFit="1"/>
    </xf>
    <xf numFmtId="176" fontId="5" fillId="0" borderId="12" xfId="1" applyNumberFormat="1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center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41" fontId="5" fillId="0" borderId="12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horizontal="right" vertical="center" shrinkToFit="1"/>
    </xf>
    <xf numFmtId="41" fontId="5" fillId="0" borderId="12" xfId="2" applyFont="1" applyFill="1" applyBorder="1" applyAlignment="1">
      <alignment horizontal="right" vertical="center" shrinkToFit="1"/>
    </xf>
    <xf numFmtId="49" fontId="5" fillId="0" borderId="12" xfId="1" applyNumberFormat="1" applyFont="1" applyFill="1" applyBorder="1" applyAlignment="1">
      <alignment horizontal="right" vertical="center" shrinkToFit="1"/>
    </xf>
    <xf numFmtId="176" fontId="5" fillId="0" borderId="27" xfId="4" applyNumberFormat="1" applyFont="1" applyFill="1" applyBorder="1" applyAlignment="1">
      <alignment horizontal="right" vertical="center" shrinkToFit="1"/>
    </xf>
    <xf numFmtId="176" fontId="5" fillId="0" borderId="31" xfId="0" applyNumberFormat="1" applyFont="1" applyFill="1" applyBorder="1" applyAlignment="1">
      <alignment horizontal="center" vertical="center"/>
    </xf>
    <xf numFmtId="41" fontId="5" fillId="0" borderId="31" xfId="0" applyNumberFormat="1" applyFont="1" applyFill="1" applyBorder="1" applyAlignment="1">
      <alignment horizontal="center" vertical="center"/>
    </xf>
    <xf numFmtId="176" fontId="5" fillId="0" borderId="31" xfId="1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31" xfId="1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34" xfId="0" applyNumberFormat="1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58" fontId="9" fillId="0" borderId="0" xfId="3" applyNumberFormat="1" applyFont="1" applyFill="1" applyAlignment="1">
      <alignment horizontal="right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left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distributed" vertical="center" wrapText="1"/>
    </xf>
    <xf numFmtId="0" fontId="13" fillId="0" borderId="3" xfId="3" applyFont="1" applyFill="1" applyBorder="1" applyAlignment="1">
      <alignment horizontal="left" vertical="center"/>
    </xf>
    <xf numFmtId="0" fontId="13" fillId="0" borderId="4" xfId="3" applyFont="1" applyFill="1" applyBorder="1" applyAlignment="1">
      <alignment horizontal="left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179" fontId="13" fillId="0" borderId="2" xfId="3" applyNumberFormat="1" applyFont="1" applyFill="1" applyBorder="1" applyAlignment="1">
      <alignment horizontal="right" vertical="center" shrinkToFit="1"/>
    </xf>
    <xf numFmtId="179" fontId="13" fillId="0" borderId="12" xfId="3" applyNumberFormat="1" applyFont="1" applyFill="1" applyBorder="1" applyAlignment="1">
      <alignment horizontal="right" vertical="center" shrinkToFit="1"/>
    </xf>
    <xf numFmtId="0" fontId="13" fillId="0" borderId="9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13" fillId="0" borderId="2" xfId="3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center" vertical="center"/>
    </xf>
    <xf numFmtId="179" fontId="13" fillId="0" borderId="11" xfId="3" applyNumberFormat="1" applyFont="1" applyFill="1" applyBorder="1" applyAlignment="1">
      <alignment horizontal="right" vertical="center" shrinkToFit="1"/>
    </xf>
    <xf numFmtId="0" fontId="13" fillId="0" borderId="12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 wrapText="1"/>
    </xf>
    <xf numFmtId="0" fontId="13" fillId="0" borderId="7" xfId="3" applyFont="1" applyFill="1" applyBorder="1" applyAlignment="1">
      <alignment horizontal="left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distributed" vertical="center" wrapText="1"/>
    </xf>
    <xf numFmtId="0" fontId="13" fillId="0" borderId="7" xfId="3" applyFont="1" applyFill="1" applyBorder="1" applyAlignment="1">
      <alignment horizontal="distributed" vertical="center" wrapText="1"/>
    </xf>
    <xf numFmtId="49" fontId="13" fillId="0" borderId="2" xfId="3" applyNumberFormat="1" applyFont="1" applyFill="1" applyBorder="1" applyAlignment="1">
      <alignment horizontal="center" vertical="center" wrapText="1"/>
    </xf>
    <xf numFmtId="49" fontId="13" fillId="0" borderId="8" xfId="3" applyNumberFormat="1" applyFont="1" applyFill="1" applyBorder="1" applyAlignment="1">
      <alignment horizontal="center" vertical="center" wrapText="1"/>
    </xf>
    <xf numFmtId="49" fontId="13" fillId="0" borderId="12" xfId="3" applyNumberFormat="1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0" fontId="12" fillId="0" borderId="0" xfId="3" applyFont="1" applyFill="1" applyAlignment="1">
      <alignment horizontal="left" vertical="center" wrapText="1"/>
    </xf>
    <xf numFmtId="58" fontId="12" fillId="0" borderId="0" xfId="3" applyNumberFormat="1" applyFont="1" applyFill="1" applyAlignment="1">
      <alignment horizontal="right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</cellXfs>
  <cellStyles count="5">
    <cellStyle name="一般" xfId="0" builtinId="0"/>
    <cellStyle name="一般 3" xfId="3"/>
    <cellStyle name="一般_pcc_d" xfId="4"/>
    <cellStyle name="千分位" xfId="1" builtinId="3"/>
    <cellStyle name="千分位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31;\&#23427;&#38917;&#24037;&#31243;\&#25104;&#21151;&#21213;&#21033;&#36947;&#36335;\&#25104;&#21151;&#21450;&#21213;&#21033;&#26657;&#21312;-&#31532;&#20108;&#27425;&#35373;&#35336;&#35722;&#26356;&#30332;&#21253;&#27161;&#21934;102%2012%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檢討表(合併)"/>
      <sheetName val="(合併)直式"/>
      <sheetName val="總表(合併)"/>
      <sheetName val="明細(合併)"/>
      <sheetName val="單價分析表"/>
      <sheetName val="單價分析(新增)"/>
    </sheetNames>
    <sheetDataSet>
      <sheetData sheetId="0"/>
      <sheetData sheetId="1"/>
      <sheetData sheetId="2"/>
      <sheetData sheetId="3">
        <row r="294">
          <cell r="I294">
            <v>21757409</v>
          </cell>
          <cell r="N294">
            <v>1170337.8</v>
          </cell>
          <cell r="Q294">
            <v>607547</v>
          </cell>
        </row>
        <row r="510">
          <cell r="I510">
            <v>4596940</v>
          </cell>
          <cell r="N510">
            <v>87557</v>
          </cell>
          <cell r="Q510">
            <v>32514</v>
          </cell>
        </row>
        <row r="512">
          <cell r="I512">
            <v>26354349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260"/>
  <sheetViews>
    <sheetView tabSelected="1" workbookViewId="0">
      <selection activeCell="F11" sqref="F11"/>
    </sheetView>
  </sheetViews>
  <sheetFormatPr defaultRowHeight="15" x14ac:dyDescent="0.3"/>
  <cols>
    <col min="1" max="1" width="6.109375" style="25" customWidth="1"/>
    <col min="2" max="2" width="20.77734375" style="1" customWidth="1"/>
    <col min="3" max="3" width="3.44140625" style="25" customWidth="1"/>
    <col min="4" max="4" width="5.6640625" style="26" customWidth="1"/>
    <col min="5" max="5" width="11.6640625" style="27" customWidth="1"/>
    <col min="6" max="6" width="12.6640625" style="26" customWidth="1"/>
    <col min="7" max="7" width="5.6640625" style="26" hidden="1" customWidth="1"/>
    <col min="8" max="8" width="11.6640625" style="27" hidden="1" customWidth="1"/>
    <col min="9" max="9" width="11.6640625" style="26" hidden="1" customWidth="1"/>
    <col min="10" max="10" width="6.77734375" style="28" customWidth="1"/>
    <col min="11" max="11" width="12.6640625" style="28" customWidth="1"/>
    <col min="12" max="12" width="6.109375" style="1" hidden="1" customWidth="1"/>
    <col min="13" max="14" width="10.6640625" style="1" hidden="1" customWidth="1"/>
    <col min="15" max="15" width="6.21875" style="28" hidden="1" customWidth="1"/>
    <col min="16" max="16" width="10.6640625" style="28" hidden="1" customWidth="1"/>
    <col min="17" max="17" width="10.6640625" style="1" hidden="1" customWidth="1"/>
    <col min="18" max="18" width="6.109375" style="1" customWidth="1"/>
    <col min="19" max="20" width="12.6640625" style="1" customWidth="1"/>
    <col min="21" max="21" width="6.21875" style="28" customWidth="1"/>
    <col min="22" max="22" width="10.88671875" style="28" customWidth="1"/>
    <col min="23" max="23" width="11.33203125" style="1" customWidth="1"/>
    <col min="24" max="24" width="10.21875" style="1" customWidth="1"/>
    <col min="25" max="25" width="12.77734375" style="1" bestFit="1" customWidth="1"/>
    <col min="26" max="26" width="9.44140625" style="1" bestFit="1" customWidth="1"/>
    <col min="27" max="28" width="10.44140625" style="1" bestFit="1" customWidth="1"/>
    <col min="29" max="256" width="9" style="1"/>
    <col min="257" max="257" width="6.109375" style="1" customWidth="1"/>
    <col min="258" max="258" width="28.6640625" style="1" customWidth="1"/>
    <col min="259" max="259" width="3.44140625" style="1" customWidth="1"/>
    <col min="260" max="260" width="5.6640625" style="1" customWidth="1"/>
    <col min="261" max="262" width="12.6640625" style="1" customWidth="1"/>
    <col min="263" max="265" width="0" style="1" hidden="1" customWidth="1"/>
    <col min="266" max="266" width="6.77734375" style="1" customWidth="1"/>
    <col min="267" max="267" width="12.6640625" style="1" customWidth="1"/>
    <col min="268" max="273" width="0" style="1" hidden="1" customWidth="1"/>
    <col min="274" max="274" width="6.109375" style="1" customWidth="1"/>
    <col min="275" max="276" width="12.6640625" style="1" customWidth="1"/>
    <col min="277" max="277" width="6.21875" style="1" customWidth="1"/>
    <col min="278" max="279" width="12.6640625" style="1" customWidth="1"/>
    <col min="280" max="280" width="5.6640625" style="1" customWidth="1"/>
    <col min="281" max="281" width="12.77734375" style="1" bestFit="1" customWidth="1"/>
    <col min="282" max="282" width="9.44140625" style="1" bestFit="1" customWidth="1"/>
    <col min="283" max="284" width="10.44140625" style="1" bestFit="1" customWidth="1"/>
    <col min="285" max="512" width="9" style="1"/>
    <col min="513" max="513" width="6.109375" style="1" customWidth="1"/>
    <col min="514" max="514" width="28.6640625" style="1" customWidth="1"/>
    <col min="515" max="515" width="3.44140625" style="1" customWidth="1"/>
    <col min="516" max="516" width="5.6640625" style="1" customWidth="1"/>
    <col min="517" max="518" width="12.6640625" style="1" customWidth="1"/>
    <col min="519" max="521" width="0" style="1" hidden="1" customWidth="1"/>
    <col min="522" max="522" width="6.77734375" style="1" customWidth="1"/>
    <col min="523" max="523" width="12.6640625" style="1" customWidth="1"/>
    <col min="524" max="529" width="0" style="1" hidden="1" customWidth="1"/>
    <col min="530" max="530" width="6.109375" style="1" customWidth="1"/>
    <col min="531" max="532" width="12.6640625" style="1" customWidth="1"/>
    <col min="533" max="533" width="6.21875" style="1" customWidth="1"/>
    <col min="534" max="535" width="12.6640625" style="1" customWidth="1"/>
    <col min="536" max="536" width="5.6640625" style="1" customWidth="1"/>
    <col min="537" max="537" width="12.77734375" style="1" bestFit="1" customWidth="1"/>
    <col min="538" max="538" width="9.44140625" style="1" bestFit="1" customWidth="1"/>
    <col min="539" max="540" width="10.44140625" style="1" bestFit="1" customWidth="1"/>
    <col min="541" max="768" width="9" style="1"/>
    <col min="769" max="769" width="6.109375" style="1" customWidth="1"/>
    <col min="770" max="770" width="28.6640625" style="1" customWidth="1"/>
    <col min="771" max="771" width="3.44140625" style="1" customWidth="1"/>
    <col min="772" max="772" width="5.6640625" style="1" customWidth="1"/>
    <col min="773" max="774" width="12.6640625" style="1" customWidth="1"/>
    <col min="775" max="777" width="0" style="1" hidden="1" customWidth="1"/>
    <col min="778" max="778" width="6.77734375" style="1" customWidth="1"/>
    <col min="779" max="779" width="12.6640625" style="1" customWidth="1"/>
    <col min="780" max="785" width="0" style="1" hidden="1" customWidth="1"/>
    <col min="786" max="786" width="6.109375" style="1" customWidth="1"/>
    <col min="787" max="788" width="12.6640625" style="1" customWidth="1"/>
    <col min="789" max="789" width="6.21875" style="1" customWidth="1"/>
    <col min="790" max="791" width="12.6640625" style="1" customWidth="1"/>
    <col min="792" max="792" width="5.6640625" style="1" customWidth="1"/>
    <col min="793" max="793" width="12.77734375" style="1" bestFit="1" customWidth="1"/>
    <col min="794" max="794" width="9.44140625" style="1" bestFit="1" customWidth="1"/>
    <col min="795" max="796" width="10.44140625" style="1" bestFit="1" customWidth="1"/>
    <col min="797" max="1024" width="9" style="1"/>
    <col min="1025" max="1025" width="6.109375" style="1" customWidth="1"/>
    <col min="1026" max="1026" width="28.6640625" style="1" customWidth="1"/>
    <col min="1027" max="1027" width="3.44140625" style="1" customWidth="1"/>
    <col min="1028" max="1028" width="5.6640625" style="1" customWidth="1"/>
    <col min="1029" max="1030" width="12.6640625" style="1" customWidth="1"/>
    <col min="1031" max="1033" width="0" style="1" hidden="1" customWidth="1"/>
    <col min="1034" max="1034" width="6.77734375" style="1" customWidth="1"/>
    <col min="1035" max="1035" width="12.6640625" style="1" customWidth="1"/>
    <col min="1036" max="1041" width="0" style="1" hidden="1" customWidth="1"/>
    <col min="1042" max="1042" width="6.109375" style="1" customWidth="1"/>
    <col min="1043" max="1044" width="12.6640625" style="1" customWidth="1"/>
    <col min="1045" max="1045" width="6.21875" style="1" customWidth="1"/>
    <col min="1046" max="1047" width="12.6640625" style="1" customWidth="1"/>
    <col min="1048" max="1048" width="5.6640625" style="1" customWidth="1"/>
    <col min="1049" max="1049" width="12.77734375" style="1" bestFit="1" customWidth="1"/>
    <col min="1050" max="1050" width="9.44140625" style="1" bestFit="1" customWidth="1"/>
    <col min="1051" max="1052" width="10.44140625" style="1" bestFit="1" customWidth="1"/>
    <col min="1053" max="1280" width="9" style="1"/>
    <col min="1281" max="1281" width="6.109375" style="1" customWidth="1"/>
    <col min="1282" max="1282" width="28.6640625" style="1" customWidth="1"/>
    <col min="1283" max="1283" width="3.44140625" style="1" customWidth="1"/>
    <col min="1284" max="1284" width="5.6640625" style="1" customWidth="1"/>
    <col min="1285" max="1286" width="12.6640625" style="1" customWidth="1"/>
    <col min="1287" max="1289" width="0" style="1" hidden="1" customWidth="1"/>
    <col min="1290" max="1290" width="6.77734375" style="1" customWidth="1"/>
    <col min="1291" max="1291" width="12.6640625" style="1" customWidth="1"/>
    <col min="1292" max="1297" width="0" style="1" hidden="1" customWidth="1"/>
    <col min="1298" max="1298" width="6.109375" style="1" customWidth="1"/>
    <col min="1299" max="1300" width="12.6640625" style="1" customWidth="1"/>
    <col min="1301" max="1301" width="6.21875" style="1" customWidth="1"/>
    <col min="1302" max="1303" width="12.6640625" style="1" customWidth="1"/>
    <col min="1304" max="1304" width="5.6640625" style="1" customWidth="1"/>
    <col min="1305" max="1305" width="12.77734375" style="1" bestFit="1" customWidth="1"/>
    <col min="1306" max="1306" width="9.44140625" style="1" bestFit="1" customWidth="1"/>
    <col min="1307" max="1308" width="10.44140625" style="1" bestFit="1" customWidth="1"/>
    <col min="1309" max="1536" width="9" style="1"/>
    <col min="1537" max="1537" width="6.109375" style="1" customWidth="1"/>
    <col min="1538" max="1538" width="28.6640625" style="1" customWidth="1"/>
    <col min="1539" max="1539" width="3.44140625" style="1" customWidth="1"/>
    <col min="1540" max="1540" width="5.6640625" style="1" customWidth="1"/>
    <col min="1541" max="1542" width="12.6640625" style="1" customWidth="1"/>
    <col min="1543" max="1545" width="0" style="1" hidden="1" customWidth="1"/>
    <col min="1546" max="1546" width="6.77734375" style="1" customWidth="1"/>
    <col min="1547" max="1547" width="12.6640625" style="1" customWidth="1"/>
    <col min="1548" max="1553" width="0" style="1" hidden="1" customWidth="1"/>
    <col min="1554" max="1554" width="6.109375" style="1" customWidth="1"/>
    <col min="1555" max="1556" width="12.6640625" style="1" customWidth="1"/>
    <col min="1557" max="1557" width="6.21875" style="1" customWidth="1"/>
    <col min="1558" max="1559" width="12.6640625" style="1" customWidth="1"/>
    <col min="1560" max="1560" width="5.6640625" style="1" customWidth="1"/>
    <col min="1561" max="1561" width="12.77734375" style="1" bestFit="1" customWidth="1"/>
    <col min="1562" max="1562" width="9.44140625" style="1" bestFit="1" customWidth="1"/>
    <col min="1563" max="1564" width="10.44140625" style="1" bestFit="1" customWidth="1"/>
    <col min="1565" max="1792" width="9" style="1"/>
    <col min="1793" max="1793" width="6.109375" style="1" customWidth="1"/>
    <col min="1794" max="1794" width="28.6640625" style="1" customWidth="1"/>
    <col min="1795" max="1795" width="3.44140625" style="1" customWidth="1"/>
    <col min="1796" max="1796" width="5.6640625" style="1" customWidth="1"/>
    <col min="1797" max="1798" width="12.6640625" style="1" customWidth="1"/>
    <col min="1799" max="1801" width="0" style="1" hidden="1" customWidth="1"/>
    <col min="1802" max="1802" width="6.77734375" style="1" customWidth="1"/>
    <col min="1803" max="1803" width="12.6640625" style="1" customWidth="1"/>
    <col min="1804" max="1809" width="0" style="1" hidden="1" customWidth="1"/>
    <col min="1810" max="1810" width="6.109375" style="1" customWidth="1"/>
    <col min="1811" max="1812" width="12.6640625" style="1" customWidth="1"/>
    <col min="1813" max="1813" width="6.21875" style="1" customWidth="1"/>
    <col min="1814" max="1815" width="12.6640625" style="1" customWidth="1"/>
    <col min="1816" max="1816" width="5.6640625" style="1" customWidth="1"/>
    <col min="1817" max="1817" width="12.77734375" style="1" bestFit="1" customWidth="1"/>
    <col min="1818" max="1818" width="9.44140625" style="1" bestFit="1" customWidth="1"/>
    <col min="1819" max="1820" width="10.44140625" style="1" bestFit="1" customWidth="1"/>
    <col min="1821" max="2048" width="9" style="1"/>
    <col min="2049" max="2049" width="6.109375" style="1" customWidth="1"/>
    <col min="2050" max="2050" width="28.6640625" style="1" customWidth="1"/>
    <col min="2051" max="2051" width="3.44140625" style="1" customWidth="1"/>
    <col min="2052" max="2052" width="5.6640625" style="1" customWidth="1"/>
    <col min="2053" max="2054" width="12.6640625" style="1" customWidth="1"/>
    <col min="2055" max="2057" width="0" style="1" hidden="1" customWidth="1"/>
    <col min="2058" max="2058" width="6.77734375" style="1" customWidth="1"/>
    <col min="2059" max="2059" width="12.6640625" style="1" customWidth="1"/>
    <col min="2060" max="2065" width="0" style="1" hidden="1" customWidth="1"/>
    <col min="2066" max="2066" width="6.109375" style="1" customWidth="1"/>
    <col min="2067" max="2068" width="12.6640625" style="1" customWidth="1"/>
    <col min="2069" max="2069" width="6.21875" style="1" customWidth="1"/>
    <col min="2070" max="2071" width="12.6640625" style="1" customWidth="1"/>
    <col min="2072" max="2072" width="5.6640625" style="1" customWidth="1"/>
    <col min="2073" max="2073" width="12.77734375" style="1" bestFit="1" customWidth="1"/>
    <col min="2074" max="2074" width="9.44140625" style="1" bestFit="1" customWidth="1"/>
    <col min="2075" max="2076" width="10.44140625" style="1" bestFit="1" customWidth="1"/>
    <col min="2077" max="2304" width="9" style="1"/>
    <col min="2305" max="2305" width="6.109375" style="1" customWidth="1"/>
    <col min="2306" max="2306" width="28.6640625" style="1" customWidth="1"/>
    <col min="2307" max="2307" width="3.44140625" style="1" customWidth="1"/>
    <col min="2308" max="2308" width="5.6640625" style="1" customWidth="1"/>
    <col min="2309" max="2310" width="12.6640625" style="1" customWidth="1"/>
    <col min="2311" max="2313" width="0" style="1" hidden="1" customWidth="1"/>
    <col min="2314" max="2314" width="6.77734375" style="1" customWidth="1"/>
    <col min="2315" max="2315" width="12.6640625" style="1" customWidth="1"/>
    <col min="2316" max="2321" width="0" style="1" hidden="1" customWidth="1"/>
    <col min="2322" max="2322" width="6.109375" style="1" customWidth="1"/>
    <col min="2323" max="2324" width="12.6640625" style="1" customWidth="1"/>
    <col min="2325" max="2325" width="6.21875" style="1" customWidth="1"/>
    <col min="2326" max="2327" width="12.6640625" style="1" customWidth="1"/>
    <col min="2328" max="2328" width="5.6640625" style="1" customWidth="1"/>
    <col min="2329" max="2329" width="12.77734375" style="1" bestFit="1" customWidth="1"/>
    <col min="2330" max="2330" width="9.44140625" style="1" bestFit="1" customWidth="1"/>
    <col min="2331" max="2332" width="10.44140625" style="1" bestFit="1" customWidth="1"/>
    <col min="2333" max="2560" width="9" style="1"/>
    <col min="2561" max="2561" width="6.109375" style="1" customWidth="1"/>
    <col min="2562" max="2562" width="28.6640625" style="1" customWidth="1"/>
    <col min="2563" max="2563" width="3.44140625" style="1" customWidth="1"/>
    <col min="2564" max="2564" width="5.6640625" style="1" customWidth="1"/>
    <col min="2565" max="2566" width="12.6640625" style="1" customWidth="1"/>
    <col min="2567" max="2569" width="0" style="1" hidden="1" customWidth="1"/>
    <col min="2570" max="2570" width="6.77734375" style="1" customWidth="1"/>
    <col min="2571" max="2571" width="12.6640625" style="1" customWidth="1"/>
    <col min="2572" max="2577" width="0" style="1" hidden="1" customWidth="1"/>
    <col min="2578" max="2578" width="6.109375" style="1" customWidth="1"/>
    <col min="2579" max="2580" width="12.6640625" style="1" customWidth="1"/>
    <col min="2581" max="2581" width="6.21875" style="1" customWidth="1"/>
    <col min="2582" max="2583" width="12.6640625" style="1" customWidth="1"/>
    <col min="2584" max="2584" width="5.6640625" style="1" customWidth="1"/>
    <col min="2585" max="2585" width="12.77734375" style="1" bestFit="1" customWidth="1"/>
    <col min="2586" max="2586" width="9.44140625" style="1" bestFit="1" customWidth="1"/>
    <col min="2587" max="2588" width="10.44140625" style="1" bestFit="1" customWidth="1"/>
    <col min="2589" max="2816" width="9" style="1"/>
    <col min="2817" max="2817" width="6.109375" style="1" customWidth="1"/>
    <col min="2818" max="2818" width="28.6640625" style="1" customWidth="1"/>
    <col min="2819" max="2819" width="3.44140625" style="1" customWidth="1"/>
    <col min="2820" max="2820" width="5.6640625" style="1" customWidth="1"/>
    <col min="2821" max="2822" width="12.6640625" style="1" customWidth="1"/>
    <col min="2823" max="2825" width="0" style="1" hidden="1" customWidth="1"/>
    <col min="2826" max="2826" width="6.77734375" style="1" customWidth="1"/>
    <col min="2827" max="2827" width="12.6640625" style="1" customWidth="1"/>
    <col min="2828" max="2833" width="0" style="1" hidden="1" customWidth="1"/>
    <col min="2834" max="2834" width="6.109375" style="1" customWidth="1"/>
    <col min="2835" max="2836" width="12.6640625" style="1" customWidth="1"/>
    <col min="2837" max="2837" width="6.21875" style="1" customWidth="1"/>
    <col min="2838" max="2839" width="12.6640625" style="1" customWidth="1"/>
    <col min="2840" max="2840" width="5.6640625" style="1" customWidth="1"/>
    <col min="2841" max="2841" width="12.77734375" style="1" bestFit="1" customWidth="1"/>
    <col min="2842" max="2842" width="9.44140625" style="1" bestFit="1" customWidth="1"/>
    <col min="2843" max="2844" width="10.44140625" style="1" bestFit="1" customWidth="1"/>
    <col min="2845" max="3072" width="9" style="1"/>
    <col min="3073" max="3073" width="6.109375" style="1" customWidth="1"/>
    <col min="3074" max="3074" width="28.6640625" style="1" customWidth="1"/>
    <col min="3075" max="3075" width="3.44140625" style="1" customWidth="1"/>
    <col min="3076" max="3076" width="5.6640625" style="1" customWidth="1"/>
    <col min="3077" max="3078" width="12.6640625" style="1" customWidth="1"/>
    <col min="3079" max="3081" width="0" style="1" hidden="1" customWidth="1"/>
    <col min="3082" max="3082" width="6.77734375" style="1" customWidth="1"/>
    <col min="3083" max="3083" width="12.6640625" style="1" customWidth="1"/>
    <col min="3084" max="3089" width="0" style="1" hidden="1" customWidth="1"/>
    <col min="3090" max="3090" width="6.109375" style="1" customWidth="1"/>
    <col min="3091" max="3092" width="12.6640625" style="1" customWidth="1"/>
    <col min="3093" max="3093" width="6.21875" style="1" customWidth="1"/>
    <col min="3094" max="3095" width="12.6640625" style="1" customWidth="1"/>
    <col min="3096" max="3096" width="5.6640625" style="1" customWidth="1"/>
    <col min="3097" max="3097" width="12.77734375" style="1" bestFit="1" customWidth="1"/>
    <col min="3098" max="3098" width="9.44140625" style="1" bestFit="1" customWidth="1"/>
    <col min="3099" max="3100" width="10.44140625" style="1" bestFit="1" customWidth="1"/>
    <col min="3101" max="3328" width="9" style="1"/>
    <col min="3329" max="3329" width="6.109375" style="1" customWidth="1"/>
    <col min="3330" max="3330" width="28.6640625" style="1" customWidth="1"/>
    <col min="3331" max="3331" width="3.44140625" style="1" customWidth="1"/>
    <col min="3332" max="3332" width="5.6640625" style="1" customWidth="1"/>
    <col min="3333" max="3334" width="12.6640625" style="1" customWidth="1"/>
    <col min="3335" max="3337" width="0" style="1" hidden="1" customWidth="1"/>
    <col min="3338" max="3338" width="6.77734375" style="1" customWidth="1"/>
    <col min="3339" max="3339" width="12.6640625" style="1" customWidth="1"/>
    <col min="3340" max="3345" width="0" style="1" hidden="1" customWidth="1"/>
    <col min="3346" max="3346" width="6.109375" style="1" customWidth="1"/>
    <col min="3347" max="3348" width="12.6640625" style="1" customWidth="1"/>
    <col min="3349" max="3349" width="6.21875" style="1" customWidth="1"/>
    <col min="3350" max="3351" width="12.6640625" style="1" customWidth="1"/>
    <col min="3352" max="3352" width="5.6640625" style="1" customWidth="1"/>
    <col min="3353" max="3353" width="12.77734375" style="1" bestFit="1" customWidth="1"/>
    <col min="3354" max="3354" width="9.44140625" style="1" bestFit="1" customWidth="1"/>
    <col min="3355" max="3356" width="10.44140625" style="1" bestFit="1" customWidth="1"/>
    <col min="3357" max="3584" width="9" style="1"/>
    <col min="3585" max="3585" width="6.109375" style="1" customWidth="1"/>
    <col min="3586" max="3586" width="28.6640625" style="1" customWidth="1"/>
    <col min="3587" max="3587" width="3.44140625" style="1" customWidth="1"/>
    <col min="3588" max="3588" width="5.6640625" style="1" customWidth="1"/>
    <col min="3589" max="3590" width="12.6640625" style="1" customWidth="1"/>
    <col min="3591" max="3593" width="0" style="1" hidden="1" customWidth="1"/>
    <col min="3594" max="3594" width="6.77734375" style="1" customWidth="1"/>
    <col min="3595" max="3595" width="12.6640625" style="1" customWidth="1"/>
    <col min="3596" max="3601" width="0" style="1" hidden="1" customWidth="1"/>
    <col min="3602" max="3602" width="6.109375" style="1" customWidth="1"/>
    <col min="3603" max="3604" width="12.6640625" style="1" customWidth="1"/>
    <col min="3605" max="3605" width="6.21875" style="1" customWidth="1"/>
    <col min="3606" max="3607" width="12.6640625" style="1" customWidth="1"/>
    <col min="3608" max="3608" width="5.6640625" style="1" customWidth="1"/>
    <col min="3609" max="3609" width="12.77734375" style="1" bestFit="1" customWidth="1"/>
    <col min="3610" max="3610" width="9.44140625" style="1" bestFit="1" customWidth="1"/>
    <col min="3611" max="3612" width="10.44140625" style="1" bestFit="1" customWidth="1"/>
    <col min="3613" max="3840" width="9" style="1"/>
    <col min="3841" max="3841" width="6.109375" style="1" customWidth="1"/>
    <col min="3842" max="3842" width="28.6640625" style="1" customWidth="1"/>
    <col min="3843" max="3843" width="3.44140625" style="1" customWidth="1"/>
    <col min="3844" max="3844" width="5.6640625" style="1" customWidth="1"/>
    <col min="3845" max="3846" width="12.6640625" style="1" customWidth="1"/>
    <col min="3847" max="3849" width="0" style="1" hidden="1" customWidth="1"/>
    <col min="3850" max="3850" width="6.77734375" style="1" customWidth="1"/>
    <col min="3851" max="3851" width="12.6640625" style="1" customWidth="1"/>
    <col min="3852" max="3857" width="0" style="1" hidden="1" customWidth="1"/>
    <col min="3858" max="3858" width="6.109375" style="1" customWidth="1"/>
    <col min="3859" max="3860" width="12.6640625" style="1" customWidth="1"/>
    <col min="3861" max="3861" width="6.21875" style="1" customWidth="1"/>
    <col min="3862" max="3863" width="12.6640625" style="1" customWidth="1"/>
    <col min="3864" max="3864" width="5.6640625" style="1" customWidth="1"/>
    <col min="3865" max="3865" width="12.77734375" style="1" bestFit="1" customWidth="1"/>
    <col min="3866" max="3866" width="9.44140625" style="1" bestFit="1" customWidth="1"/>
    <col min="3867" max="3868" width="10.44140625" style="1" bestFit="1" customWidth="1"/>
    <col min="3869" max="4096" width="9" style="1"/>
    <col min="4097" max="4097" width="6.109375" style="1" customWidth="1"/>
    <col min="4098" max="4098" width="28.6640625" style="1" customWidth="1"/>
    <col min="4099" max="4099" width="3.44140625" style="1" customWidth="1"/>
    <col min="4100" max="4100" width="5.6640625" style="1" customWidth="1"/>
    <col min="4101" max="4102" width="12.6640625" style="1" customWidth="1"/>
    <col min="4103" max="4105" width="0" style="1" hidden="1" customWidth="1"/>
    <col min="4106" max="4106" width="6.77734375" style="1" customWidth="1"/>
    <col min="4107" max="4107" width="12.6640625" style="1" customWidth="1"/>
    <col min="4108" max="4113" width="0" style="1" hidden="1" customWidth="1"/>
    <col min="4114" max="4114" width="6.109375" style="1" customWidth="1"/>
    <col min="4115" max="4116" width="12.6640625" style="1" customWidth="1"/>
    <col min="4117" max="4117" width="6.21875" style="1" customWidth="1"/>
    <col min="4118" max="4119" width="12.6640625" style="1" customWidth="1"/>
    <col min="4120" max="4120" width="5.6640625" style="1" customWidth="1"/>
    <col min="4121" max="4121" width="12.77734375" style="1" bestFit="1" customWidth="1"/>
    <col min="4122" max="4122" width="9.44140625" style="1" bestFit="1" customWidth="1"/>
    <col min="4123" max="4124" width="10.44140625" style="1" bestFit="1" customWidth="1"/>
    <col min="4125" max="4352" width="9" style="1"/>
    <col min="4353" max="4353" width="6.109375" style="1" customWidth="1"/>
    <col min="4354" max="4354" width="28.6640625" style="1" customWidth="1"/>
    <col min="4355" max="4355" width="3.44140625" style="1" customWidth="1"/>
    <col min="4356" max="4356" width="5.6640625" style="1" customWidth="1"/>
    <col min="4357" max="4358" width="12.6640625" style="1" customWidth="1"/>
    <col min="4359" max="4361" width="0" style="1" hidden="1" customWidth="1"/>
    <col min="4362" max="4362" width="6.77734375" style="1" customWidth="1"/>
    <col min="4363" max="4363" width="12.6640625" style="1" customWidth="1"/>
    <col min="4364" max="4369" width="0" style="1" hidden="1" customWidth="1"/>
    <col min="4370" max="4370" width="6.109375" style="1" customWidth="1"/>
    <col min="4371" max="4372" width="12.6640625" style="1" customWidth="1"/>
    <col min="4373" max="4373" width="6.21875" style="1" customWidth="1"/>
    <col min="4374" max="4375" width="12.6640625" style="1" customWidth="1"/>
    <col min="4376" max="4376" width="5.6640625" style="1" customWidth="1"/>
    <col min="4377" max="4377" width="12.77734375" style="1" bestFit="1" customWidth="1"/>
    <col min="4378" max="4378" width="9.44140625" style="1" bestFit="1" customWidth="1"/>
    <col min="4379" max="4380" width="10.44140625" style="1" bestFit="1" customWidth="1"/>
    <col min="4381" max="4608" width="9" style="1"/>
    <col min="4609" max="4609" width="6.109375" style="1" customWidth="1"/>
    <col min="4610" max="4610" width="28.6640625" style="1" customWidth="1"/>
    <col min="4611" max="4611" width="3.44140625" style="1" customWidth="1"/>
    <col min="4612" max="4612" width="5.6640625" style="1" customWidth="1"/>
    <col min="4613" max="4614" width="12.6640625" style="1" customWidth="1"/>
    <col min="4615" max="4617" width="0" style="1" hidden="1" customWidth="1"/>
    <col min="4618" max="4618" width="6.77734375" style="1" customWidth="1"/>
    <col min="4619" max="4619" width="12.6640625" style="1" customWidth="1"/>
    <col min="4620" max="4625" width="0" style="1" hidden="1" customWidth="1"/>
    <col min="4626" max="4626" width="6.109375" style="1" customWidth="1"/>
    <col min="4627" max="4628" width="12.6640625" style="1" customWidth="1"/>
    <col min="4629" max="4629" width="6.21875" style="1" customWidth="1"/>
    <col min="4630" max="4631" width="12.6640625" style="1" customWidth="1"/>
    <col min="4632" max="4632" width="5.6640625" style="1" customWidth="1"/>
    <col min="4633" max="4633" width="12.77734375" style="1" bestFit="1" customWidth="1"/>
    <col min="4634" max="4634" width="9.44140625" style="1" bestFit="1" customWidth="1"/>
    <col min="4635" max="4636" width="10.44140625" style="1" bestFit="1" customWidth="1"/>
    <col min="4637" max="4864" width="9" style="1"/>
    <col min="4865" max="4865" width="6.109375" style="1" customWidth="1"/>
    <col min="4866" max="4866" width="28.6640625" style="1" customWidth="1"/>
    <col min="4867" max="4867" width="3.44140625" style="1" customWidth="1"/>
    <col min="4868" max="4868" width="5.6640625" style="1" customWidth="1"/>
    <col min="4869" max="4870" width="12.6640625" style="1" customWidth="1"/>
    <col min="4871" max="4873" width="0" style="1" hidden="1" customWidth="1"/>
    <col min="4874" max="4874" width="6.77734375" style="1" customWidth="1"/>
    <col min="4875" max="4875" width="12.6640625" style="1" customWidth="1"/>
    <col min="4876" max="4881" width="0" style="1" hidden="1" customWidth="1"/>
    <col min="4882" max="4882" width="6.109375" style="1" customWidth="1"/>
    <col min="4883" max="4884" width="12.6640625" style="1" customWidth="1"/>
    <col min="4885" max="4885" width="6.21875" style="1" customWidth="1"/>
    <col min="4886" max="4887" width="12.6640625" style="1" customWidth="1"/>
    <col min="4888" max="4888" width="5.6640625" style="1" customWidth="1"/>
    <col min="4889" max="4889" width="12.77734375" style="1" bestFit="1" customWidth="1"/>
    <col min="4890" max="4890" width="9.44140625" style="1" bestFit="1" customWidth="1"/>
    <col min="4891" max="4892" width="10.44140625" style="1" bestFit="1" customWidth="1"/>
    <col min="4893" max="5120" width="9" style="1"/>
    <col min="5121" max="5121" width="6.109375" style="1" customWidth="1"/>
    <col min="5122" max="5122" width="28.6640625" style="1" customWidth="1"/>
    <col min="5123" max="5123" width="3.44140625" style="1" customWidth="1"/>
    <col min="5124" max="5124" width="5.6640625" style="1" customWidth="1"/>
    <col min="5125" max="5126" width="12.6640625" style="1" customWidth="1"/>
    <col min="5127" max="5129" width="0" style="1" hidden="1" customWidth="1"/>
    <col min="5130" max="5130" width="6.77734375" style="1" customWidth="1"/>
    <col min="5131" max="5131" width="12.6640625" style="1" customWidth="1"/>
    <col min="5132" max="5137" width="0" style="1" hidden="1" customWidth="1"/>
    <col min="5138" max="5138" width="6.109375" style="1" customWidth="1"/>
    <col min="5139" max="5140" width="12.6640625" style="1" customWidth="1"/>
    <col min="5141" max="5141" width="6.21875" style="1" customWidth="1"/>
    <col min="5142" max="5143" width="12.6640625" style="1" customWidth="1"/>
    <col min="5144" max="5144" width="5.6640625" style="1" customWidth="1"/>
    <col min="5145" max="5145" width="12.77734375" style="1" bestFit="1" customWidth="1"/>
    <col min="5146" max="5146" width="9.44140625" style="1" bestFit="1" customWidth="1"/>
    <col min="5147" max="5148" width="10.44140625" style="1" bestFit="1" customWidth="1"/>
    <col min="5149" max="5376" width="9" style="1"/>
    <col min="5377" max="5377" width="6.109375" style="1" customWidth="1"/>
    <col min="5378" max="5378" width="28.6640625" style="1" customWidth="1"/>
    <col min="5379" max="5379" width="3.44140625" style="1" customWidth="1"/>
    <col min="5380" max="5380" width="5.6640625" style="1" customWidth="1"/>
    <col min="5381" max="5382" width="12.6640625" style="1" customWidth="1"/>
    <col min="5383" max="5385" width="0" style="1" hidden="1" customWidth="1"/>
    <col min="5386" max="5386" width="6.77734375" style="1" customWidth="1"/>
    <col min="5387" max="5387" width="12.6640625" style="1" customWidth="1"/>
    <col min="5388" max="5393" width="0" style="1" hidden="1" customWidth="1"/>
    <col min="5394" max="5394" width="6.109375" style="1" customWidth="1"/>
    <col min="5395" max="5396" width="12.6640625" style="1" customWidth="1"/>
    <col min="5397" max="5397" width="6.21875" style="1" customWidth="1"/>
    <col min="5398" max="5399" width="12.6640625" style="1" customWidth="1"/>
    <col min="5400" max="5400" width="5.6640625" style="1" customWidth="1"/>
    <col min="5401" max="5401" width="12.77734375" style="1" bestFit="1" customWidth="1"/>
    <col min="5402" max="5402" width="9.44140625" style="1" bestFit="1" customWidth="1"/>
    <col min="5403" max="5404" width="10.44140625" style="1" bestFit="1" customWidth="1"/>
    <col min="5405" max="5632" width="9" style="1"/>
    <col min="5633" max="5633" width="6.109375" style="1" customWidth="1"/>
    <col min="5634" max="5634" width="28.6640625" style="1" customWidth="1"/>
    <col min="5635" max="5635" width="3.44140625" style="1" customWidth="1"/>
    <col min="5636" max="5636" width="5.6640625" style="1" customWidth="1"/>
    <col min="5637" max="5638" width="12.6640625" style="1" customWidth="1"/>
    <col min="5639" max="5641" width="0" style="1" hidden="1" customWidth="1"/>
    <col min="5642" max="5642" width="6.77734375" style="1" customWidth="1"/>
    <col min="5643" max="5643" width="12.6640625" style="1" customWidth="1"/>
    <col min="5644" max="5649" width="0" style="1" hidden="1" customWidth="1"/>
    <col min="5650" max="5650" width="6.109375" style="1" customWidth="1"/>
    <col min="5651" max="5652" width="12.6640625" style="1" customWidth="1"/>
    <col min="5653" max="5653" width="6.21875" style="1" customWidth="1"/>
    <col min="5654" max="5655" width="12.6640625" style="1" customWidth="1"/>
    <col min="5656" max="5656" width="5.6640625" style="1" customWidth="1"/>
    <col min="5657" max="5657" width="12.77734375" style="1" bestFit="1" customWidth="1"/>
    <col min="5658" max="5658" width="9.44140625" style="1" bestFit="1" customWidth="1"/>
    <col min="5659" max="5660" width="10.44140625" style="1" bestFit="1" customWidth="1"/>
    <col min="5661" max="5888" width="9" style="1"/>
    <col min="5889" max="5889" width="6.109375" style="1" customWidth="1"/>
    <col min="5890" max="5890" width="28.6640625" style="1" customWidth="1"/>
    <col min="5891" max="5891" width="3.44140625" style="1" customWidth="1"/>
    <col min="5892" max="5892" width="5.6640625" style="1" customWidth="1"/>
    <col min="5893" max="5894" width="12.6640625" style="1" customWidth="1"/>
    <col min="5895" max="5897" width="0" style="1" hidden="1" customWidth="1"/>
    <col min="5898" max="5898" width="6.77734375" style="1" customWidth="1"/>
    <col min="5899" max="5899" width="12.6640625" style="1" customWidth="1"/>
    <col min="5900" max="5905" width="0" style="1" hidden="1" customWidth="1"/>
    <col min="5906" max="5906" width="6.109375" style="1" customWidth="1"/>
    <col min="5907" max="5908" width="12.6640625" style="1" customWidth="1"/>
    <col min="5909" max="5909" width="6.21875" style="1" customWidth="1"/>
    <col min="5910" max="5911" width="12.6640625" style="1" customWidth="1"/>
    <col min="5912" max="5912" width="5.6640625" style="1" customWidth="1"/>
    <col min="5913" max="5913" width="12.77734375" style="1" bestFit="1" customWidth="1"/>
    <col min="5914" max="5914" width="9.44140625" style="1" bestFit="1" customWidth="1"/>
    <col min="5915" max="5916" width="10.44140625" style="1" bestFit="1" customWidth="1"/>
    <col min="5917" max="6144" width="9" style="1"/>
    <col min="6145" max="6145" width="6.109375" style="1" customWidth="1"/>
    <col min="6146" max="6146" width="28.6640625" style="1" customWidth="1"/>
    <col min="6147" max="6147" width="3.44140625" style="1" customWidth="1"/>
    <col min="6148" max="6148" width="5.6640625" style="1" customWidth="1"/>
    <col min="6149" max="6150" width="12.6640625" style="1" customWidth="1"/>
    <col min="6151" max="6153" width="0" style="1" hidden="1" customWidth="1"/>
    <col min="6154" max="6154" width="6.77734375" style="1" customWidth="1"/>
    <col min="6155" max="6155" width="12.6640625" style="1" customWidth="1"/>
    <col min="6156" max="6161" width="0" style="1" hidden="1" customWidth="1"/>
    <col min="6162" max="6162" width="6.109375" style="1" customWidth="1"/>
    <col min="6163" max="6164" width="12.6640625" style="1" customWidth="1"/>
    <col min="6165" max="6165" width="6.21875" style="1" customWidth="1"/>
    <col min="6166" max="6167" width="12.6640625" style="1" customWidth="1"/>
    <col min="6168" max="6168" width="5.6640625" style="1" customWidth="1"/>
    <col min="6169" max="6169" width="12.77734375" style="1" bestFit="1" customWidth="1"/>
    <col min="6170" max="6170" width="9.44140625" style="1" bestFit="1" customWidth="1"/>
    <col min="6171" max="6172" width="10.44140625" style="1" bestFit="1" customWidth="1"/>
    <col min="6173" max="6400" width="9" style="1"/>
    <col min="6401" max="6401" width="6.109375" style="1" customWidth="1"/>
    <col min="6402" max="6402" width="28.6640625" style="1" customWidth="1"/>
    <col min="6403" max="6403" width="3.44140625" style="1" customWidth="1"/>
    <col min="6404" max="6404" width="5.6640625" style="1" customWidth="1"/>
    <col min="6405" max="6406" width="12.6640625" style="1" customWidth="1"/>
    <col min="6407" max="6409" width="0" style="1" hidden="1" customWidth="1"/>
    <col min="6410" max="6410" width="6.77734375" style="1" customWidth="1"/>
    <col min="6411" max="6411" width="12.6640625" style="1" customWidth="1"/>
    <col min="6412" max="6417" width="0" style="1" hidden="1" customWidth="1"/>
    <col min="6418" max="6418" width="6.109375" style="1" customWidth="1"/>
    <col min="6419" max="6420" width="12.6640625" style="1" customWidth="1"/>
    <col min="6421" max="6421" width="6.21875" style="1" customWidth="1"/>
    <col min="6422" max="6423" width="12.6640625" style="1" customWidth="1"/>
    <col min="6424" max="6424" width="5.6640625" style="1" customWidth="1"/>
    <col min="6425" max="6425" width="12.77734375" style="1" bestFit="1" customWidth="1"/>
    <col min="6426" max="6426" width="9.44140625" style="1" bestFit="1" customWidth="1"/>
    <col min="6427" max="6428" width="10.44140625" style="1" bestFit="1" customWidth="1"/>
    <col min="6429" max="6656" width="9" style="1"/>
    <col min="6657" max="6657" width="6.109375" style="1" customWidth="1"/>
    <col min="6658" max="6658" width="28.6640625" style="1" customWidth="1"/>
    <col min="6659" max="6659" width="3.44140625" style="1" customWidth="1"/>
    <col min="6660" max="6660" width="5.6640625" style="1" customWidth="1"/>
    <col min="6661" max="6662" width="12.6640625" style="1" customWidth="1"/>
    <col min="6663" max="6665" width="0" style="1" hidden="1" customWidth="1"/>
    <col min="6666" max="6666" width="6.77734375" style="1" customWidth="1"/>
    <col min="6667" max="6667" width="12.6640625" style="1" customWidth="1"/>
    <col min="6668" max="6673" width="0" style="1" hidden="1" customWidth="1"/>
    <col min="6674" max="6674" width="6.109375" style="1" customWidth="1"/>
    <col min="6675" max="6676" width="12.6640625" style="1" customWidth="1"/>
    <col min="6677" max="6677" width="6.21875" style="1" customWidth="1"/>
    <col min="6678" max="6679" width="12.6640625" style="1" customWidth="1"/>
    <col min="6680" max="6680" width="5.6640625" style="1" customWidth="1"/>
    <col min="6681" max="6681" width="12.77734375" style="1" bestFit="1" customWidth="1"/>
    <col min="6682" max="6682" width="9.44140625" style="1" bestFit="1" customWidth="1"/>
    <col min="6683" max="6684" width="10.44140625" style="1" bestFit="1" customWidth="1"/>
    <col min="6685" max="6912" width="9" style="1"/>
    <col min="6913" max="6913" width="6.109375" style="1" customWidth="1"/>
    <col min="6914" max="6914" width="28.6640625" style="1" customWidth="1"/>
    <col min="6915" max="6915" width="3.44140625" style="1" customWidth="1"/>
    <col min="6916" max="6916" width="5.6640625" style="1" customWidth="1"/>
    <col min="6917" max="6918" width="12.6640625" style="1" customWidth="1"/>
    <col min="6919" max="6921" width="0" style="1" hidden="1" customWidth="1"/>
    <col min="6922" max="6922" width="6.77734375" style="1" customWidth="1"/>
    <col min="6923" max="6923" width="12.6640625" style="1" customWidth="1"/>
    <col min="6924" max="6929" width="0" style="1" hidden="1" customWidth="1"/>
    <col min="6930" max="6930" width="6.109375" style="1" customWidth="1"/>
    <col min="6931" max="6932" width="12.6640625" style="1" customWidth="1"/>
    <col min="6933" max="6933" width="6.21875" style="1" customWidth="1"/>
    <col min="6934" max="6935" width="12.6640625" style="1" customWidth="1"/>
    <col min="6936" max="6936" width="5.6640625" style="1" customWidth="1"/>
    <col min="6937" max="6937" width="12.77734375" style="1" bestFit="1" customWidth="1"/>
    <col min="6938" max="6938" width="9.44140625" style="1" bestFit="1" customWidth="1"/>
    <col min="6939" max="6940" width="10.44140625" style="1" bestFit="1" customWidth="1"/>
    <col min="6941" max="7168" width="9" style="1"/>
    <col min="7169" max="7169" width="6.109375" style="1" customWidth="1"/>
    <col min="7170" max="7170" width="28.6640625" style="1" customWidth="1"/>
    <col min="7171" max="7171" width="3.44140625" style="1" customWidth="1"/>
    <col min="7172" max="7172" width="5.6640625" style="1" customWidth="1"/>
    <col min="7173" max="7174" width="12.6640625" style="1" customWidth="1"/>
    <col min="7175" max="7177" width="0" style="1" hidden="1" customWidth="1"/>
    <col min="7178" max="7178" width="6.77734375" style="1" customWidth="1"/>
    <col min="7179" max="7179" width="12.6640625" style="1" customWidth="1"/>
    <col min="7180" max="7185" width="0" style="1" hidden="1" customWidth="1"/>
    <col min="7186" max="7186" width="6.109375" style="1" customWidth="1"/>
    <col min="7187" max="7188" width="12.6640625" style="1" customWidth="1"/>
    <col min="7189" max="7189" width="6.21875" style="1" customWidth="1"/>
    <col min="7190" max="7191" width="12.6640625" style="1" customWidth="1"/>
    <col min="7192" max="7192" width="5.6640625" style="1" customWidth="1"/>
    <col min="7193" max="7193" width="12.77734375" style="1" bestFit="1" customWidth="1"/>
    <col min="7194" max="7194" width="9.44140625" style="1" bestFit="1" customWidth="1"/>
    <col min="7195" max="7196" width="10.44140625" style="1" bestFit="1" customWidth="1"/>
    <col min="7197" max="7424" width="9" style="1"/>
    <col min="7425" max="7425" width="6.109375" style="1" customWidth="1"/>
    <col min="7426" max="7426" width="28.6640625" style="1" customWidth="1"/>
    <col min="7427" max="7427" width="3.44140625" style="1" customWidth="1"/>
    <col min="7428" max="7428" width="5.6640625" style="1" customWidth="1"/>
    <col min="7429" max="7430" width="12.6640625" style="1" customWidth="1"/>
    <col min="7431" max="7433" width="0" style="1" hidden="1" customWidth="1"/>
    <col min="7434" max="7434" width="6.77734375" style="1" customWidth="1"/>
    <col min="7435" max="7435" width="12.6640625" style="1" customWidth="1"/>
    <col min="7436" max="7441" width="0" style="1" hidden="1" customWidth="1"/>
    <col min="7442" max="7442" width="6.109375" style="1" customWidth="1"/>
    <col min="7443" max="7444" width="12.6640625" style="1" customWidth="1"/>
    <col min="7445" max="7445" width="6.21875" style="1" customWidth="1"/>
    <col min="7446" max="7447" width="12.6640625" style="1" customWidth="1"/>
    <col min="7448" max="7448" width="5.6640625" style="1" customWidth="1"/>
    <col min="7449" max="7449" width="12.77734375" style="1" bestFit="1" customWidth="1"/>
    <col min="7450" max="7450" width="9.44140625" style="1" bestFit="1" customWidth="1"/>
    <col min="7451" max="7452" width="10.44140625" style="1" bestFit="1" customWidth="1"/>
    <col min="7453" max="7680" width="9" style="1"/>
    <col min="7681" max="7681" width="6.109375" style="1" customWidth="1"/>
    <col min="7682" max="7682" width="28.6640625" style="1" customWidth="1"/>
    <col min="7683" max="7683" width="3.44140625" style="1" customWidth="1"/>
    <col min="7684" max="7684" width="5.6640625" style="1" customWidth="1"/>
    <col min="7685" max="7686" width="12.6640625" style="1" customWidth="1"/>
    <col min="7687" max="7689" width="0" style="1" hidden="1" customWidth="1"/>
    <col min="7690" max="7690" width="6.77734375" style="1" customWidth="1"/>
    <col min="7691" max="7691" width="12.6640625" style="1" customWidth="1"/>
    <col min="7692" max="7697" width="0" style="1" hidden="1" customWidth="1"/>
    <col min="7698" max="7698" width="6.109375" style="1" customWidth="1"/>
    <col min="7699" max="7700" width="12.6640625" style="1" customWidth="1"/>
    <col min="7701" max="7701" width="6.21875" style="1" customWidth="1"/>
    <col min="7702" max="7703" width="12.6640625" style="1" customWidth="1"/>
    <col min="7704" max="7704" width="5.6640625" style="1" customWidth="1"/>
    <col min="7705" max="7705" width="12.77734375" style="1" bestFit="1" customWidth="1"/>
    <col min="7706" max="7706" width="9.44140625" style="1" bestFit="1" customWidth="1"/>
    <col min="7707" max="7708" width="10.44140625" style="1" bestFit="1" customWidth="1"/>
    <col min="7709" max="7936" width="9" style="1"/>
    <col min="7937" max="7937" width="6.109375" style="1" customWidth="1"/>
    <col min="7938" max="7938" width="28.6640625" style="1" customWidth="1"/>
    <col min="7939" max="7939" width="3.44140625" style="1" customWidth="1"/>
    <col min="7940" max="7940" width="5.6640625" style="1" customWidth="1"/>
    <col min="7941" max="7942" width="12.6640625" style="1" customWidth="1"/>
    <col min="7943" max="7945" width="0" style="1" hidden="1" customWidth="1"/>
    <col min="7946" max="7946" width="6.77734375" style="1" customWidth="1"/>
    <col min="7947" max="7947" width="12.6640625" style="1" customWidth="1"/>
    <col min="7948" max="7953" width="0" style="1" hidden="1" customWidth="1"/>
    <col min="7954" max="7954" width="6.109375" style="1" customWidth="1"/>
    <col min="7955" max="7956" width="12.6640625" style="1" customWidth="1"/>
    <col min="7957" max="7957" width="6.21875" style="1" customWidth="1"/>
    <col min="7958" max="7959" width="12.6640625" style="1" customWidth="1"/>
    <col min="7960" max="7960" width="5.6640625" style="1" customWidth="1"/>
    <col min="7961" max="7961" width="12.77734375" style="1" bestFit="1" customWidth="1"/>
    <col min="7962" max="7962" width="9.44140625" style="1" bestFit="1" customWidth="1"/>
    <col min="7963" max="7964" width="10.44140625" style="1" bestFit="1" customWidth="1"/>
    <col min="7965" max="8192" width="9" style="1"/>
    <col min="8193" max="8193" width="6.109375" style="1" customWidth="1"/>
    <col min="8194" max="8194" width="28.6640625" style="1" customWidth="1"/>
    <col min="8195" max="8195" width="3.44140625" style="1" customWidth="1"/>
    <col min="8196" max="8196" width="5.6640625" style="1" customWidth="1"/>
    <col min="8197" max="8198" width="12.6640625" style="1" customWidth="1"/>
    <col min="8199" max="8201" width="0" style="1" hidden="1" customWidth="1"/>
    <col min="8202" max="8202" width="6.77734375" style="1" customWidth="1"/>
    <col min="8203" max="8203" width="12.6640625" style="1" customWidth="1"/>
    <col min="8204" max="8209" width="0" style="1" hidden="1" customWidth="1"/>
    <col min="8210" max="8210" width="6.109375" style="1" customWidth="1"/>
    <col min="8211" max="8212" width="12.6640625" style="1" customWidth="1"/>
    <col min="8213" max="8213" width="6.21875" style="1" customWidth="1"/>
    <col min="8214" max="8215" width="12.6640625" style="1" customWidth="1"/>
    <col min="8216" max="8216" width="5.6640625" style="1" customWidth="1"/>
    <col min="8217" max="8217" width="12.77734375" style="1" bestFit="1" customWidth="1"/>
    <col min="8218" max="8218" width="9.44140625" style="1" bestFit="1" customWidth="1"/>
    <col min="8219" max="8220" width="10.44140625" style="1" bestFit="1" customWidth="1"/>
    <col min="8221" max="8448" width="9" style="1"/>
    <col min="8449" max="8449" width="6.109375" style="1" customWidth="1"/>
    <col min="8450" max="8450" width="28.6640625" style="1" customWidth="1"/>
    <col min="8451" max="8451" width="3.44140625" style="1" customWidth="1"/>
    <col min="8452" max="8452" width="5.6640625" style="1" customWidth="1"/>
    <col min="8453" max="8454" width="12.6640625" style="1" customWidth="1"/>
    <col min="8455" max="8457" width="0" style="1" hidden="1" customWidth="1"/>
    <col min="8458" max="8458" width="6.77734375" style="1" customWidth="1"/>
    <col min="8459" max="8459" width="12.6640625" style="1" customWidth="1"/>
    <col min="8460" max="8465" width="0" style="1" hidden="1" customWidth="1"/>
    <col min="8466" max="8466" width="6.109375" style="1" customWidth="1"/>
    <col min="8467" max="8468" width="12.6640625" style="1" customWidth="1"/>
    <col min="8469" max="8469" width="6.21875" style="1" customWidth="1"/>
    <col min="8470" max="8471" width="12.6640625" style="1" customWidth="1"/>
    <col min="8472" max="8472" width="5.6640625" style="1" customWidth="1"/>
    <col min="8473" max="8473" width="12.77734375" style="1" bestFit="1" customWidth="1"/>
    <col min="8474" max="8474" width="9.44140625" style="1" bestFit="1" customWidth="1"/>
    <col min="8475" max="8476" width="10.44140625" style="1" bestFit="1" customWidth="1"/>
    <col min="8477" max="8704" width="9" style="1"/>
    <col min="8705" max="8705" width="6.109375" style="1" customWidth="1"/>
    <col min="8706" max="8706" width="28.6640625" style="1" customWidth="1"/>
    <col min="8707" max="8707" width="3.44140625" style="1" customWidth="1"/>
    <col min="8708" max="8708" width="5.6640625" style="1" customWidth="1"/>
    <col min="8709" max="8710" width="12.6640625" style="1" customWidth="1"/>
    <col min="8711" max="8713" width="0" style="1" hidden="1" customWidth="1"/>
    <col min="8714" max="8714" width="6.77734375" style="1" customWidth="1"/>
    <col min="8715" max="8715" width="12.6640625" style="1" customWidth="1"/>
    <col min="8716" max="8721" width="0" style="1" hidden="1" customWidth="1"/>
    <col min="8722" max="8722" width="6.109375" style="1" customWidth="1"/>
    <col min="8723" max="8724" width="12.6640625" style="1" customWidth="1"/>
    <col min="8725" max="8725" width="6.21875" style="1" customWidth="1"/>
    <col min="8726" max="8727" width="12.6640625" style="1" customWidth="1"/>
    <col min="8728" max="8728" width="5.6640625" style="1" customWidth="1"/>
    <col min="8729" max="8729" width="12.77734375" style="1" bestFit="1" customWidth="1"/>
    <col min="8730" max="8730" width="9.44140625" style="1" bestFit="1" customWidth="1"/>
    <col min="8731" max="8732" width="10.44140625" style="1" bestFit="1" customWidth="1"/>
    <col min="8733" max="8960" width="9" style="1"/>
    <col min="8961" max="8961" width="6.109375" style="1" customWidth="1"/>
    <col min="8962" max="8962" width="28.6640625" style="1" customWidth="1"/>
    <col min="8963" max="8963" width="3.44140625" style="1" customWidth="1"/>
    <col min="8964" max="8964" width="5.6640625" style="1" customWidth="1"/>
    <col min="8965" max="8966" width="12.6640625" style="1" customWidth="1"/>
    <col min="8967" max="8969" width="0" style="1" hidden="1" customWidth="1"/>
    <col min="8970" max="8970" width="6.77734375" style="1" customWidth="1"/>
    <col min="8971" max="8971" width="12.6640625" style="1" customWidth="1"/>
    <col min="8972" max="8977" width="0" style="1" hidden="1" customWidth="1"/>
    <col min="8978" max="8978" width="6.109375" style="1" customWidth="1"/>
    <col min="8979" max="8980" width="12.6640625" style="1" customWidth="1"/>
    <col min="8981" max="8981" width="6.21875" style="1" customWidth="1"/>
    <col min="8982" max="8983" width="12.6640625" style="1" customWidth="1"/>
    <col min="8984" max="8984" width="5.6640625" style="1" customWidth="1"/>
    <col min="8985" max="8985" width="12.77734375" style="1" bestFit="1" customWidth="1"/>
    <col min="8986" max="8986" width="9.44140625" style="1" bestFit="1" customWidth="1"/>
    <col min="8987" max="8988" width="10.44140625" style="1" bestFit="1" customWidth="1"/>
    <col min="8989" max="9216" width="9" style="1"/>
    <col min="9217" max="9217" width="6.109375" style="1" customWidth="1"/>
    <col min="9218" max="9218" width="28.6640625" style="1" customWidth="1"/>
    <col min="9219" max="9219" width="3.44140625" style="1" customWidth="1"/>
    <col min="9220" max="9220" width="5.6640625" style="1" customWidth="1"/>
    <col min="9221" max="9222" width="12.6640625" style="1" customWidth="1"/>
    <col min="9223" max="9225" width="0" style="1" hidden="1" customWidth="1"/>
    <col min="9226" max="9226" width="6.77734375" style="1" customWidth="1"/>
    <col min="9227" max="9227" width="12.6640625" style="1" customWidth="1"/>
    <col min="9228" max="9233" width="0" style="1" hidden="1" customWidth="1"/>
    <col min="9234" max="9234" width="6.109375" style="1" customWidth="1"/>
    <col min="9235" max="9236" width="12.6640625" style="1" customWidth="1"/>
    <col min="9237" max="9237" width="6.21875" style="1" customWidth="1"/>
    <col min="9238" max="9239" width="12.6640625" style="1" customWidth="1"/>
    <col min="9240" max="9240" width="5.6640625" style="1" customWidth="1"/>
    <col min="9241" max="9241" width="12.77734375" style="1" bestFit="1" customWidth="1"/>
    <col min="9242" max="9242" width="9.44140625" style="1" bestFit="1" customWidth="1"/>
    <col min="9243" max="9244" width="10.44140625" style="1" bestFit="1" customWidth="1"/>
    <col min="9245" max="9472" width="9" style="1"/>
    <col min="9473" max="9473" width="6.109375" style="1" customWidth="1"/>
    <col min="9474" max="9474" width="28.6640625" style="1" customWidth="1"/>
    <col min="9475" max="9475" width="3.44140625" style="1" customWidth="1"/>
    <col min="9476" max="9476" width="5.6640625" style="1" customWidth="1"/>
    <col min="9477" max="9478" width="12.6640625" style="1" customWidth="1"/>
    <col min="9479" max="9481" width="0" style="1" hidden="1" customWidth="1"/>
    <col min="9482" max="9482" width="6.77734375" style="1" customWidth="1"/>
    <col min="9483" max="9483" width="12.6640625" style="1" customWidth="1"/>
    <col min="9484" max="9489" width="0" style="1" hidden="1" customWidth="1"/>
    <col min="9490" max="9490" width="6.109375" style="1" customWidth="1"/>
    <col min="9491" max="9492" width="12.6640625" style="1" customWidth="1"/>
    <col min="9493" max="9493" width="6.21875" style="1" customWidth="1"/>
    <col min="9494" max="9495" width="12.6640625" style="1" customWidth="1"/>
    <col min="9496" max="9496" width="5.6640625" style="1" customWidth="1"/>
    <col min="9497" max="9497" width="12.77734375" style="1" bestFit="1" customWidth="1"/>
    <col min="9498" max="9498" width="9.44140625" style="1" bestFit="1" customWidth="1"/>
    <col min="9499" max="9500" width="10.44140625" style="1" bestFit="1" customWidth="1"/>
    <col min="9501" max="9728" width="9" style="1"/>
    <col min="9729" max="9729" width="6.109375" style="1" customWidth="1"/>
    <col min="9730" max="9730" width="28.6640625" style="1" customWidth="1"/>
    <col min="9731" max="9731" width="3.44140625" style="1" customWidth="1"/>
    <col min="9732" max="9732" width="5.6640625" style="1" customWidth="1"/>
    <col min="9733" max="9734" width="12.6640625" style="1" customWidth="1"/>
    <col min="9735" max="9737" width="0" style="1" hidden="1" customWidth="1"/>
    <col min="9738" max="9738" width="6.77734375" style="1" customWidth="1"/>
    <col min="9739" max="9739" width="12.6640625" style="1" customWidth="1"/>
    <col min="9740" max="9745" width="0" style="1" hidden="1" customWidth="1"/>
    <col min="9746" max="9746" width="6.109375" style="1" customWidth="1"/>
    <col min="9747" max="9748" width="12.6640625" style="1" customWidth="1"/>
    <col min="9749" max="9749" width="6.21875" style="1" customWidth="1"/>
    <col min="9750" max="9751" width="12.6640625" style="1" customWidth="1"/>
    <col min="9752" max="9752" width="5.6640625" style="1" customWidth="1"/>
    <col min="9753" max="9753" width="12.77734375" style="1" bestFit="1" customWidth="1"/>
    <col min="9754" max="9754" width="9.44140625" style="1" bestFit="1" customWidth="1"/>
    <col min="9755" max="9756" width="10.44140625" style="1" bestFit="1" customWidth="1"/>
    <col min="9757" max="9984" width="9" style="1"/>
    <col min="9985" max="9985" width="6.109375" style="1" customWidth="1"/>
    <col min="9986" max="9986" width="28.6640625" style="1" customWidth="1"/>
    <col min="9987" max="9987" width="3.44140625" style="1" customWidth="1"/>
    <col min="9988" max="9988" width="5.6640625" style="1" customWidth="1"/>
    <col min="9989" max="9990" width="12.6640625" style="1" customWidth="1"/>
    <col min="9991" max="9993" width="0" style="1" hidden="1" customWidth="1"/>
    <col min="9994" max="9994" width="6.77734375" style="1" customWidth="1"/>
    <col min="9995" max="9995" width="12.6640625" style="1" customWidth="1"/>
    <col min="9996" max="10001" width="0" style="1" hidden="1" customWidth="1"/>
    <col min="10002" max="10002" width="6.109375" style="1" customWidth="1"/>
    <col min="10003" max="10004" width="12.6640625" style="1" customWidth="1"/>
    <col min="10005" max="10005" width="6.21875" style="1" customWidth="1"/>
    <col min="10006" max="10007" width="12.6640625" style="1" customWidth="1"/>
    <col min="10008" max="10008" width="5.6640625" style="1" customWidth="1"/>
    <col min="10009" max="10009" width="12.77734375" style="1" bestFit="1" customWidth="1"/>
    <col min="10010" max="10010" width="9.44140625" style="1" bestFit="1" customWidth="1"/>
    <col min="10011" max="10012" width="10.44140625" style="1" bestFit="1" customWidth="1"/>
    <col min="10013" max="10240" width="9" style="1"/>
    <col min="10241" max="10241" width="6.109375" style="1" customWidth="1"/>
    <col min="10242" max="10242" width="28.6640625" style="1" customWidth="1"/>
    <col min="10243" max="10243" width="3.44140625" style="1" customWidth="1"/>
    <col min="10244" max="10244" width="5.6640625" style="1" customWidth="1"/>
    <col min="10245" max="10246" width="12.6640625" style="1" customWidth="1"/>
    <col min="10247" max="10249" width="0" style="1" hidden="1" customWidth="1"/>
    <col min="10250" max="10250" width="6.77734375" style="1" customWidth="1"/>
    <col min="10251" max="10251" width="12.6640625" style="1" customWidth="1"/>
    <col min="10252" max="10257" width="0" style="1" hidden="1" customWidth="1"/>
    <col min="10258" max="10258" width="6.109375" style="1" customWidth="1"/>
    <col min="10259" max="10260" width="12.6640625" style="1" customWidth="1"/>
    <col min="10261" max="10261" width="6.21875" style="1" customWidth="1"/>
    <col min="10262" max="10263" width="12.6640625" style="1" customWidth="1"/>
    <col min="10264" max="10264" width="5.6640625" style="1" customWidth="1"/>
    <col min="10265" max="10265" width="12.77734375" style="1" bestFit="1" customWidth="1"/>
    <col min="10266" max="10266" width="9.44140625" style="1" bestFit="1" customWidth="1"/>
    <col min="10267" max="10268" width="10.44140625" style="1" bestFit="1" customWidth="1"/>
    <col min="10269" max="10496" width="9" style="1"/>
    <col min="10497" max="10497" width="6.109375" style="1" customWidth="1"/>
    <col min="10498" max="10498" width="28.6640625" style="1" customWidth="1"/>
    <col min="10499" max="10499" width="3.44140625" style="1" customWidth="1"/>
    <col min="10500" max="10500" width="5.6640625" style="1" customWidth="1"/>
    <col min="10501" max="10502" width="12.6640625" style="1" customWidth="1"/>
    <col min="10503" max="10505" width="0" style="1" hidden="1" customWidth="1"/>
    <col min="10506" max="10506" width="6.77734375" style="1" customWidth="1"/>
    <col min="10507" max="10507" width="12.6640625" style="1" customWidth="1"/>
    <col min="10508" max="10513" width="0" style="1" hidden="1" customWidth="1"/>
    <col min="10514" max="10514" width="6.109375" style="1" customWidth="1"/>
    <col min="10515" max="10516" width="12.6640625" style="1" customWidth="1"/>
    <col min="10517" max="10517" width="6.21875" style="1" customWidth="1"/>
    <col min="10518" max="10519" width="12.6640625" style="1" customWidth="1"/>
    <col min="10520" max="10520" width="5.6640625" style="1" customWidth="1"/>
    <col min="10521" max="10521" width="12.77734375" style="1" bestFit="1" customWidth="1"/>
    <col min="10522" max="10522" width="9.44140625" style="1" bestFit="1" customWidth="1"/>
    <col min="10523" max="10524" width="10.44140625" style="1" bestFit="1" customWidth="1"/>
    <col min="10525" max="10752" width="9" style="1"/>
    <col min="10753" max="10753" width="6.109375" style="1" customWidth="1"/>
    <col min="10754" max="10754" width="28.6640625" style="1" customWidth="1"/>
    <col min="10755" max="10755" width="3.44140625" style="1" customWidth="1"/>
    <col min="10756" max="10756" width="5.6640625" style="1" customWidth="1"/>
    <col min="10757" max="10758" width="12.6640625" style="1" customWidth="1"/>
    <col min="10759" max="10761" width="0" style="1" hidden="1" customWidth="1"/>
    <col min="10762" max="10762" width="6.77734375" style="1" customWidth="1"/>
    <col min="10763" max="10763" width="12.6640625" style="1" customWidth="1"/>
    <col min="10764" max="10769" width="0" style="1" hidden="1" customWidth="1"/>
    <col min="10770" max="10770" width="6.109375" style="1" customWidth="1"/>
    <col min="10771" max="10772" width="12.6640625" style="1" customWidth="1"/>
    <col min="10773" max="10773" width="6.21875" style="1" customWidth="1"/>
    <col min="10774" max="10775" width="12.6640625" style="1" customWidth="1"/>
    <col min="10776" max="10776" width="5.6640625" style="1" customWidth="1"/>
    <col min="10777" max="10777" width="12.77734375" style="1" bestFit="1" customWidth="1"/>
    <col min="10778" max="10778" width="9.44140625" style="1" bestFit="1" customWidth="1"/>
    <col min="10779" max="10780" width="10.44140625" style="1" bestFit="1" customWidth="1"/>
    <col min="10781" max="11008" width="9" style="1"/>
    <col min="11009" max="11009" width="6.109375" style="1" customWidth="1"/>
    <col min="11010" max="11010" width="28.6640625" style="1" customWidth="1"/>
    <col min="11011" max="11011" width="3.44140625" style="1" customWidth="1"/>
    <col min="11012" max="11012" width="5.6640625" style="1" customWidth="1"/>
    <col min="11013" max="11014" width="12.6640625" style="1" customWidth="1"/>
    <col min="11015" max="11017" width="0" style="1" hidden="1" customWidth="1"/>
    <col min="11018" max="11018" width="6.77734375" style="1" customWidth="1"/>
    <col min="11019" max="11019" width="12.6640625" style="1" customWidth="1"/>
    <col min="11020" max="11025" width="0" style="1" hidden="1" customWidth="1"/>
    <col min="11026" max="11026" width="6.109375" style="1" customWidth="1"/>
    <col min="11027" max="11028" width="12.6640625" style="1" customWidth="1"/>
    <col min="11029" max="11029" width="6.21875" style="1" customWidth="1"/>
    <col min="11030" max="11031" width="12.6640625" style="1" customWidth="1"/>
    <col min="11032" max="11032" width="5.6640625" style="1" customWidth="1"/>
    <col min="11033" max="11033" width="12.77734375" style="1" bestFit="1" customWidth="1"/>
    <col min="11034" max="11034" width="9.44140625" style="1" bestFit="1" customWidth="1"/>
    <col min="11035" max="11036" width="10.44140625" style="1" bestFit="1" customWidth="1"/>
    <col min="11037" max="11264" width="9" style="1"/>
    <col min="11265" max="11265" width="6.109375" style="1" customWidth="1"/>
    <col min="11266" max="11266" width="28.6640625" style="1" customWidth="1"/>
    <col min="11267" max="11267" width="3.44140625" style="1" customWidth="1"/>
    <col min="11268" max="11268" width="5.6640625" style="1" customWidth="1"/>
    <col min="11269" max="11270" width="12.6640625" style="1" customWidth="1"/>
    <col min="11271" max="11273" width="0" style="1" hidden="1" customWidth="1"/>
    <col min="11274" max="11274" width="6.77734375" style="1" customWidth="1"/>
    <col min="11275" max="11275" width="12.6640625" style="1" customWidth="1"/>
    <col min="11276" max="11281" width="0" style="1" hidden="1" customWidth="1"/>
    <col min="11282" max="11282" width="6.109375" style="1" customWidth="1"/>
    <col min="11283" max="11284" width="12.6640625" style="1" customWidth="1"/>
    <col min="11285" max="11285" width="6.21875" style="1" customWidth="1"/>
    <col min="11286" max="11287" width="12.6640625" style="1" customWidth="1"/>
    <col min="11288" max="11288" width="5.6640625" style="1" customWidth="1"/>
    <col min="11289" max="11289" width="12.77734375" style="1" bestFit="1" customWidth="1"/>
    <col min="11290" max="11290" width="9.44140625" style="1" bestFit="1" customWidth="1"/>
    <col min="11291" max="11292" width="10.44140625" style="1" bestFit="1" customWidth="1"/>
    <col min="11293" max="11520" width="9" style="1"/>
    <col min="11521" max="11521" width="6.109375" style="1" customWidth="1"/>
    <col min="11522" max="11522" width="28.6640625" style="1" customWidth="1"/>
    <col min="11523" max="11523" width="3.44140625" style="1" customWidth="1"/>
    <col min="11524" max="11524" width="5.6640625" style="1" customWidth="1"/>
    <col min="11525" max="11526" width="12.6640625" style="1" customWidth="1"/>
    <col min="11527" max="11529" width="0" style="1" hidden="1" customWidth="1"/>
    <col min="11530" max="11530" width="6.77734375" style="1" customWidth="1"/>
    <col min="11531" max="11531" width="12.6640625" style="1" customWidth="1"/>
    <col min="11532" max="11537" width="0" style="1" hidden="1" customWidth="1"/>
    <col min="11538" max="11538" width="6.109375" style="1" customWidth="1"/>
    <col min="11539" max="11540" width="12.6640625" style="1" customWidth="1"/>
    <col min="11541" max="11541" width="6.21875" style="1" customWidth="1"/>
    <col min="11542" max="11543" width="12.6640625" style="1" customWidth="1"/>
    <col min="11544" max="11544" width="5.6640625" style="1" customWidth="1"/>
    <col min="11545" max="11545" width="12.77734375" style="1" bestFit="1" customWidth="1"/>
    <col min="11546" max="11546" width="9.44140625" style="1" bestFit="1" customWidth="1"/>
    <col min="11547" max="11548" width="10.44140625" style="1" bestFit="1" customWidth="1"/>
    <col min="11549" max="11776" width="9" style="1"/>
    <col min="11777" max="11777" width="6.109375" style="1" customWidth="1"/>
    <col min="11778" max="11778" width="28.6640625" style="1" customWidth="1"/>
    <col min="11779" max="11779" width="3.44140625" style="1" customWidth="1"/>
    <col min="11780" max="11780" width="5.6640625" style="1" customWidth="1"/>
    <col min="11781" max="11782" width="12.6640625" style="1" customWidth="1"/>
    <col min="11783" max="11785" width="0" style="1" hidden="1" customWidth="1"/>
    <col min="11786" max="11786" width="6.77734375" style="1" customWidth="1"/>
    <col min="11787" max="11787" width="12.6640625" style="1" customWidth="1"/>
    <col min="11788" max="11793" width="0" style="1" hidden="1" customWidth="1"/>
    <col min="11794" max="11794" width="6.109375" style="1" customWidth="1"/>
    <col min="11795" max="11796" width="12.6640625" style="1" customWidth="1"/>
    <col min="11797" max="11797" width="6.21875" style="1" customWidth="1"/>
    <col min="11798" max="11799" width="12.6640625" style="1" customWidth="1"/>
    <col min="11800" max="11800" width="5.6640625" style="1" customWidth="1"/>
    <col min="11801" max="11801" width="12.77734375" style="1" bestFit="1" customWidth="1"/>
    <col min="11802" max="11802" width="9.44140625" style="1" bestFit="1" customWidth="1"/>
    <col min="11803" max="11804" width="10.44140625" style="1" bestFit="1" customWidth="1"/>
    <col min="11805" max="12032" width="9" style="1"/>
    <col min="12033" max="12033" width="6.109375" style="1" customWidth="1"/>
    <col min="12034" max="12034" width="28.6640625" style="1" customWidth="1"/>
    <col min="12035" max="12035" width="3.44140625" style="1" customWidth="1"/>
    <col min="12036" max="12036" width="5.6640625" style="1" customWidth="1"/>
    <col min="12037" max="12038" width="12.6640625" style="1" customWidth="1"/>
    <col min="12039" max="12041" width="0" style="1" hidden="1" customWidth="1"/>
    <col min="12042" max="12042" width="6.77734375" style="1" customWidth="1"/>
    <col min="12043" max="12043" width="12.6640625" style="1" customWidth="1"/>
    <col min="12044" max="12049" width="0" style="1" hidden="1" customWidth="1"/>
    <col min="12050" max="12050" width="6.109375" style="1" customWidth="1"/>
    <col min="12051" max="12052" width="12.6640625" style="1" customWidth="1"/>
    <col min="12053" max="12053" width="6.21875" style="1" customWidth="1"/>
    <col min="12054" max="12055" width="12.6640625" style="1" customWidth="1"/>
    <col min="12056" max="12056" width="5.6640625" style="1" customWidth="1"/>
    <col min="12057" max="12057" width="12.77734375" style="1" bestFit="1" customWidth="1"/>
    <col min="12058" max="12058" width="9.44140625" style="1" bestFit="1" customWidth="1"/>
    <col min="12059" max="12060" width="10.44140625" style="1" bestFit="1" customWidth="1"/>
    <col min="12061" max="12288" width="9" style="1"/>
    <col min="12289" max="12289" width="6.109375" style="1" customWidth="1"/>
    <col min="12290" max="12290" width="28.6640625" style="1" customWidth="1"/>
    <col min="12291" max="12291" width="3.44140625" style="1" customWidth="1"/>
    <col min="12292" max="12292" width="5.6640625" style="1" customWidth="1"/>
    <col min="12293" max="12294" width="12.6640625" style="1" customWidth="1"/>
    <col min="12295" max="12297" width="0" style="1" hidden="1" customWidth="1"/>
    <col min="12298" max="12298" width="6.77734375" style="1" customWidth="1"/>
    <col min="12299" max="12299" width="12.6640625" style="1" customWidth="1"/>
    <col min="12300" max="12305" width="0" style="1" hidden="1" customWidth="1"/>
    <col min="12306" max="12306" width="6.109375" style="1" customWidth="1"/>
    <col min="12307" max="12308" width="12.6640625" style="1" customWidth="1"/>
    <col min="12309" max="12309" width="6.21875" style="1" customWidth="1"/>
    <col min="12310" max="12311" width="12.6640625" style="1" customWidth="1"/>
    <col min="12312" max="12312" width="5.6640625" style="1" customWidth="1"/>
    <col min="12313" max="12313" width="12.77734375" style="1" bestFit="1" customWidth="1"/>
    <col min="12314" max="12314" width="9.44140625" style="1" bestFit="1" customWidth="1"/>
    <col min="12315" max="12316" width="10.44140625" style="1" bestFit="1" customWidth="1"/>
    <col min="12317" max="12544" width="9" style="1"/>
    <col min="12545" max="12545" width="6.109375" style="1" customWidth="1"/>
    <col min="12546" max="12546" width="28.6640625" style="1" customWidth="1"/>
    <col min="12547" max="12547" width="3.44140625" style="1" customWidth="1"/>
    <col min="12548" max="12548" width="5.6640625" style="1" customWidth="1"/>
    <col min="12549" max="12550" width="12.6640625" style="1" customWidth="1"/>
    <col min="12551" max="12553" width="0" style="1" hidden="1" customWidth="1"/>
    <col min="12554" max="12554" width="6.77734375" style="1" customWidth="1"/>
    <col min="12555" max="12555" width="12.6640625" style="1" customWidth="1"/>
    <col min="12556" max="12561" width="0" style="1" hidden="1" customWidth="1"/>
    <col min="12562" max="12562" width="6.109375" style="1" customWidth="1"/>
    <col min="12563" max="12564" width="12.6640625" style="1" customWidth="1"/>
    <col min="12565" max="12565" width="6.21875" style="1" customWidth="1"/>
    <col min="12566" max="12567" width="12.6640625" style="1" customWidth="1"/>
    <col min="12568" max="12568" width="5.6640625" style="1" customWidth="1"/>
    <col min="12569" max="12569" width="12.77734375" style="1" bestFit="1" customWidth="1"/>
    <col min="12570" max="12570" width="9.44140625" style="1" bestFit="1" customWidth="1"/>
    <col min="12571" max="12572" width="10.44140625" style="1" bestFit="1" customWidth="1"/>
    <col min="12573" max="12800" width="9" style="1"/>
    <col min="12801" max="12801" width="6.109375" style="1" customWidth="1"/>
    <col min="12802" max="12802" width="28.6640625" style="1" customWidth="1"/>
    <col min="12803" max="12803" width="3.44140625" style="1" customWidth="1"/>
    <col min="12804" max="12804" width="5.6640625" style="1" customWidth="1"/>
    <col min="12805" max="12806" width="12.6640625" style="1" customWidth="1"/>
    <col min="12807" max="12809" width="0" style="1" hidden="1" customWidth="1"/>
    <col min="12810" max="12810" width="6.77734375" style="1" customWidth="1"/>
    <col min="12811" max="12811" width="12.6640625" style="1" customWidth="1"/>
    <col min="12812" max="12817" width="0" style="1" hidden="1" customWidth="1"/>
    <col min="12818" max="12818" width="6.109375" style="1" customWidth="1"/>
    <col min="12819" max="12820" width="12.6640625" style="1" customWidth="1"/>
    <col min="12821" max="12821" width="6.21875" style="1" customWidth="1"/>
    <col min="12822" max="12823" width="12.6640625" style="1" customWidth="1"/>
    <col min="12824" max="12824" width="5.6640625" style="1" customWidth="1"/>
    <col min="12825" max="12825" width="12.77734375" style="1" bestFit="1" customWidth="1"/>
    <col min="12826" max="12826" width="9.44140625" style="1" bestFit="1" customWidth="1"/>
    <col min="12827" max="12828" width="10.44140625" style="1" bestFit="1" customWidth="1"/>
    <col min="12829" max="13056" width="9" style="1"/>
    <col min="13057" max="13057" width="6.109375" style="1" customWidth="1"/>
    <col min="13058" max="13058" width="28.6640625" style="1" customWidth="1"/>
    <col min="13059" max="13059" width="3.44140625" style="1" customWidth="1"/>
    <col min="13060" max="13060" width="5.6640625" style="1" customWidth="1"/>
    <col min="13061" max="13062" width="12.6640625" style="1" customWidth="1"/>
    <col min="13063" max="13065" width="0" style="1" hidden="1" customWidth="1"/>
    <col min="13066" max="13066" width="6.77734375" style="1" customWidth="1"/>
    <col min="13067" max="13067" width="12.6640625" style="1" customWidth="1"/>
    <col min="13068" max="13073" width="0" style="1" hidden="1" customWidth="1"/>
    <col min="13074" max="13074" width="6.109375" style="1" customWidth="1"/>
    <col min="13075" max="13076" width="12.6640625" style="1" customWidth="1"/>
    <col min="13077" max="13077" width="6.21875" style="1" customWidth="1"/>
    <col min="13078" max="13079" width="12.6640625" style="1" customWidth="1"/>
    <col min="13080" max="13080" width="5.6640625" style="1" customWidth="1"/>
    <col min="13081" max="13081" width="12.77734375" style="1" bestFit="1" customWidth="1"/>
    <col min="13082" max="13082" width="9.44140625" style="1" bestFit="1" customWidth="1"/>
    <col min="13083" max="13084" width="10.44140625" style="1" bestFit="1" customWidth="1"/>
    <col min="13085" max="13312" width="9" style="1"/>
    <col min="13313" max="13313" width="6.109375" style="1" customWidth="1"/>
    <col min="13314" max="13314" width="28.6640625" style="1" customWidth="1"/>
    <col min="13315" max="13315" width="3.44140625" style="1" customWidth="1"/>
    <col min="13316" max="13316" width="5.6640625" style="1" customWidth="1"/>
    <col min="13317" max="13318" width="12.6640625" style="1" customWidth="1"/>
    <col min="13319" max="13321" width="0" style="1" hidden="1" customWidth="1"/>
    <col min="13322" max="13322" width="6.77734375" style="1" customWidth="1"/>
    <col min="13323" max="13323" width="12.6640625" style="1" customWidth="1"/>
    <col min="13324" max="13329" width="0" style="1" hidden="1" customWidth="1"/>
    <col min="13330" max="13330" width="6.109375" style="1" customWidth="1"/>
    <col min="13331" max="13332" width="12.6640625" style="1" customWidth="1"/>
    <col min="13333" max="13333" width="6.21875" style="1" customWidth="1"/>
    <col min="13334" max="13335" width="12.6640625" style="1" customWidth="1"/>
    <col min="13336" max="13336" width="5.6640625" style="1" customWidth="1"/>
    <col min="13337" max="13337" width="12.77734375" style="1" bestFit="1" customWidth="1"/>
    <col min="13338" max="13338" width="9.44140625" style="1" bestFit="1" customWidth="1"/>
    <col min="13339" max="13340" width="10.44140625" style="1" bestFit="1" customWidth="1"/>
    <col min="13341" max="13568" width="9" style="1"/>
    <col min="13569" max="13569" width="6.109375" style="1" customWidth="1"/>
    <col min="13570" max="13570" width="28.6640625" style="1" customWidth="1"/>
    <col min="13571" max="13571" width="3.44140625" style="1" customWidth="1"/>
    <col min="13572" max="13572" width="5.6640625" style="1" customWidth="1"/>
    <col min="13573" max="13574" width="12.6640625" style="1" customWidth="1"/>
    <col min="13575" max="13577" width="0" style="1" hidden="1" customWidth="1"/>
    <col min="13578" max="13578" width="6.77734375" style="1" customWidth="1"/>
    <col min="13579" max="13579" width="12.6640625" style="1" customWidth="1"/>
    <col min="13580" max="13585" width="0" style="1" hidden="1" customWidth="1"/>
    <col min="13586" max="13586" width="6.109375" style="1" customWidth="1"/>
    <col min="13587" max="13588" width="12.6640625" style="1" customWidth="1"/>
    <col min="13589" max="13589" width="6.21875" style="1" customWidth="1"/>
    <col min="13590" max="13591" width="12.6640625" style="1" customWidth="1"/>
    <col min="13592" max="13592" width="5.6640625" style="1" customWidth="1"/>
    <col min="13593" max="13593" width="12.77734375" style="1" bestFit="1" customWidth="1"/>
    <col min="13594" max="13594" width="9.44140625" style="1" bestFit="1" customWidth="1"/>
    <col min="13595" max="13596" width="10.44140625" style="1" bestFit="1" customWidth="1"/>
    <col min="13597" max="13824" width="9" style="1"/>
    <col min="13825" max="13825" width="6.109375" style="1" customWidth="1"/>
    <col min="13826" max="13826" width="28.6640625" style="1" customWidth="1"/>
    <col min="13827" max="13827" width="3.44140625" style="1" customWidth="1"/>
    <col min="13828" max="13828" width="5.6640625" style="1" customWidth="1"/>
    <col min="13829" max="13830" width="12.6640625" style="1" customWidth="1"/>
    <col min="13831" max="13833" width="0" style="1" hidden="1" customWidth="1"/>
    <col min="13834" max="13834" width="6.77734375" style="1" customWidth="1"/>
    <col min="13835" max="13835" width="12.6640625" style="1" customWidth="1"/>
    <col min="13836" max="13841" width="0" style="1" hidden="1" customWidth="1"/>
    <col min="13842" max="13842" width="6.109375" style="1" customWidth="1"/>
    <col min="13843" max="13844" width="12.6640625" style="1" customWidth="1"/>
    <col min="13845" max="13845" width="6.21875" style="1" customWidth="1"/>
    <col min="13846" max="13847" width="12.6640625" style="1" customWidth="1"/>
    <col min="13848" max="13848" width="5.6640625" style="1" customWidth="1"/>
    <col min="13849" max="13849" width="12.77734375" style="1" bestFit="1" customWidth="1"/>
    <col min="13850" max="13850" width="9.44140625" style="1" bestFit="1" customWidth="1"/>
    <col min="13851" max="13852" width="10.44140625" style="1" bestFit="1" customWidth="1"/>
    <col min="13853" max="14080" width="9" style="1"/>
    <col min="14081" max="14081" width="6.109375" style="1" customWidth="1"/>
    <col min="14082" max="14082" width="28.6640625" style="1" customWidth="1"/>
    <col min="14083" max="14083" width="3.44140625" style="1" customWidth="1"/>
    <col min="14084" max="14084" width="5.6640625" style="1" customWidth="1"/>
    <col min="14085" max="14086" width="12.6640625" style="1" customWidth="1"/>
    <col min="14087" max="14089" width="0" style="1" hidden="1" customWidth="1"/>
    <col min="14090" max="14090" width="6.77734375" style="1" customWidth="1"/>
    <col min="14091" max="14091" width="12.6640625" style="1" customWidth="1"/>
    <col min="14092" max="14097" width="0" style="1" hidden="1" customWidth="1"/>
    <col min="14098" max="14098" width="6.109375" style="1" customWidth="1"/>
    <col min="14099" max="14100" width="12.6640625" style="1" customWidth="1"/>
    <col min="14101" max="14101" width="6.21875" style="1" customWidth="1"/>
    <col min="14102" max="14103" width="12.6640625" style="1" customWidth="1"/>
    <col min="14104" max="14104" width="5.6640625" style="1" customWidth="1"/>
    <col min="14105" max="14105" width="12.77734375" style="1" bestFit="1" customWidth="1"/>
    <col min="14106" max="14106" width="9.44140625" style="1" bestFit="1" customWidth="1"/>
    <col min="14107" max="14108" width="10.44140625" style="1" bestFit="1" customWidth="1"/>
    <col min="14109" max="14336" width="9" style="1"/>
    <col min="14337" max="14337" width="6.109375" style="1" customWidth="1"/>
    <col min="14338" max="14338" width="28.6640625" style="1" customWidth="1"/>
    <col min="14339" max="14339" width="3.44140625" style="1" customWidth="1"/>
    <col min="14340" max="14340" width="5.6640625" style="1" customWidth="1"/>
    <col min="14341" max="14342" width="12.6640625" style="1" customWidth="1"/>
    <col min="14343" max="14345" width="0" style="1" hidden="1" customWidth="1"/>
    <col min="14346" max="14346" width="6.77734375" style="1" customWidth="1"/>
    <col min="14347" max="14347" width="12.6640625" style="1" customWidth="1"/>
    <col min="14348" max="14353" width="0" style="1" hidden="1" customWidth="1"/>
    <col min="14354" max="14354" width="6.109375" style="1" customWidth="1"/>
    <col min="14355" max="14356" width="12.6640625" style="1" customWidth="1"/>
    <col min="14357" max="14357" width="6.21875" style="1" customWidth="1"/>
    <col min="14358" max="14359" width="12.6640625" style="1" customWidth="1"/>
    <col min="14360" max="14360" width="5.6640625" style="1" customWidth="1"/>
    <col min="14361" max="14361" width="12.77734375" style="1" bestFit="1" customWidth="1"/>
    <col min="14362" max="14362" width="9.44140625" style="1" bestFit="1" customWidth="1"/>
    <col min="14363" max="14364" width="10.44140625" style="1" bestFit="1" customWidth="1"/>
    <col min="14365" max="14592" width="9" style="1"/>
    <col min="14593" max="14593" width="6.109375" style="1" customWidth="1"/>
    <col min="14594" max="14594" width="28.6640625" style="1" customWidth="1"/>
    <col min="14595" max="14595" width="3.44140625" style="1" customWidth="1"/>
    <col min="14596" max="14596" width="5.6640625" style="1" customWidth="1"/>
    <col min="14597" max="14598" width="12.6640625" style="1" customWidth="1"/>
    <col min="14599" max="14601" width="0" style="1" hidden="1" customWidth="1"/>
    <col min="14602" max="14602" width="6.77734375" style="1" customWidth="1"/>
    <col min="14603" max="14603" width="12.6640625" style="1" customWidth="1"/>
    <col min="14604" max="14609" width="0" style="1" hidden="1" customWidth="1"/>
    <col min="14610" max="14610" width="6.109375" style="1" customWidth="1"/>
    <col min="14611" max="14612" width="12.6640625" style="1" customWidth="1"/>
    <col min="14613" max="14613" width="6.21875" style="1" customWidth="1"/>
    <col min="14614" max="14615" width="12.6640625" style="1" customWidth="1"/>
    <col min="14616" max="14616" width="5.6640625" style="1" customWidth="1"/>
    <col min="14617" max="14617" width="12.77734375" style="1" bestFit="1" customWidth="1"/>
    <col min="14618" max="14618" width="9.44140625" style="1" bestFit="1" customWidth="1"/>
    <col min="14619" max="14620" width="10.44140625" style="1" bestFit="1" customWidth="1"/>
    <col min="14621" max="14848" width="9" style="1"/>
    <col min="14849" max="14849" width="6.109375" style="1" customWidth="1"/>
    <col min="14850" max="14850" width="28.6640625" style="1" customWidth="1"/>
    <col min="14851" max="14851" width="3.44140625" style="1" customWidth="1"/>
    <col min="14852" max="14852" width="5.6640625" style="1" customWidth="1"/>
    <col min="14853" max="14854" width="12.6640625" style="1" customWidth="1"/>
    <col min="14855" max="14857" width="0" style="1" hidden="1" customWidth="1"/>
    <col min="14858" max="14858" width="6.77734375" style="1" customWidth="1"/>
    <col min="14859" max="14859" width="12.6640625" style="1" customWidth="1"/>
    <col min="14860" max="14865" width="0" style="1" hidden="1" customWidth="1"/>
    <col min="14866" max="14866" width="6.109375" style="1" customWidth="1"/>
    <col min="14867" max="14868" width="12.6640625" style="1" customWidth="1"/>
    <col min="14869" max="14869" width="6.21875" style="1" customWidth="1"/>
    <col min="14870" max="14871" width="12.6640625" style="1" customWidth="1"/>
    <col min="14872" max="14872" width="5.6640625" style="1" customWidth="1"/>
    <col min="14873" max="14873" width="12.77734375" style="1" bestFit="1" customWidth="1"/>
    <col min="14874" max="14874" width="9.44140625" style="1" bestFit="1" customWidth="1"/>
    <col min="14875" max="14876" width="10.44140625" style="1" bestFit="1" customWidth="1"/>
    <col min="14877" max="15104" width="9" style="1"/>
    <col min="15105" max="15105" width="6.109375" style="1" customWidth="1"/>
    <col min="15106" max="15106" width="28.6640625" style="1" customWidth="1"/>
    <col min="15107" max="15107" width="3.44140625" style="1" customWidth="1"/>
    <col min="15108" max="15108" width="5.6640625" style="1" customWidth="1"/>
    <col min="15109" max="15110" width="12.6640625" style="1" customWidth="1"/>
    <col min="15111" max="15113" width="0" style="1" hidden="1" customWidth="1"/>
    <col min="15114" max="15114" width="6.77734375" style="1" customWidth="1"/>
    <col min="15115" max="15115" width="12.6640625" style="1" customWidth="1"/>
    <col min="15116" max="15121" width="0" style="1" hidden="1" customWidth="1"/>
    <col min="15122" max="15122" width="6.109375" style="1" customWidth="1"/>
    <col min="15123" max="15124" width="12.6640625" style="1" customWidth="1"/>
    <col min="15125" max="15125" width="6.21875" style="1" customWidth="1"/>
    <col min="15126" max="15127" width="12.6640625" style="1" customWidth="1"/>
    <col min="15128" max="15128" width="5.6640625" style="1" customWidth="1"/>
    <col min="15129" max="15129" width="12.77734375" style="1" bestFit="1" customWidth="1"/>
    <col min="15130" max="15130" width="9.44140625" style="1" bestFit="1" customWidth="1"/>
    <col min="15131" max="15132" width="10.44140625" style="1" bestFit="1" customWidth="1"/>
    <col min="15133" max="15360" width="9" style="1"/>
    <col min="15361" max="15361" width="6.109375" style="1" customWidth="1"/>
    <col min="15362" max="15362" width="28.6640625" style="1" customWidth="1"/>
    <col min="15363" max="15363" width="3.44140625" style="1" customWidth="1"/>
    <col min="15364" max="15364" width="5.6640625" style="1" customWidth="1"/>
    <col min="15365" max="15366" width="12.6640625" style="1" customWidth="1"/>
    <col min="15367" max="15369" width="0" style="1" hidden="1" customWidth="1"/>
    <col min="15370" max="15370" width="6.77734375" style="1" customWidth="1"/>
    <col min="15371" max="15371" width="12.6640625" style="1" customWidth="1"/>
    <col min="15372" max="15377" width="0" style="1" hidden="1" customWidth="1"/>
    <col min="15378" max="15378" width="6.109375" style="1" customWidth="1"/>
    <col min="15379" max="15380" width="12.6640625" style="1" customWidth="1"/>
    <col min="15381" max="15381" width="6.21875" style="1" customWidth="1"/>
    <col min="15382" max="15383" width="12.6640625" style="1" customWidth="1"/>
    <col min="15384" max="15384" width="5.6640625" style="1" customWidth="1"/>
    <col min="15385" max="15385" width="12.77734375" style="1" bestFit="1" customWidth="1"/>
    <col min="15386" max="15386" width="9.44140625" style="1" bestFit="1" customWidth="1"/>
    <col min="15387" max="15388" width="10.44140625" style="1" bestFit="1" customWidth="1"/>
    <col min="15389" max="15616" width="9" style="1"/>
    <col min="15617" max="15617" width="6.109375" style="1" customWidth="1"/>
    <col min="15618" max="15618" width="28.6640625" style="1" customWidth="1"/>
    <col min="15619" max="15619" width="3.44140625" style="1" customWidth="1"/>
    <col min="15620" max="15620" width="5.6640625" style="1" customWidth="1"/>
    <col min="15621" max="15622" width="12.6640625" style="1" customWidth="1"/>
    <col min="15623" max="15625" width="0" style="1" hidden="1" customWidth="1"/>
    <col min="15626" max="15626" width="6.77734375" style="1" customWidth="1"/>
    <col min="15627" max="15627" width="12.6640625" style="1" customWidth="1"/>
    <col min="15628" max="15633" width="0" style="1" hidden="1" customWidth="1"/>
    <col min="15634" max="15634" width="6.109375" style="1" customWidth="1"/>
    <col min="15635" max="15636" width="12.6640625" style="1" customWidth="1"/>
    <col min="15637" max="15637" width="6.21875" style="1" customWidth="1"/>
    <col min="15638" max="15639" width="12.6640625" style="1" customWidth="1"/>
    <col min="15640" max="15640" width="5.6640625" style="1" customWidth="1"/>
    <col min="15641" max="15641" width="12.77734375" style="1" bestFit="1" customWidth="1"/>
    <col min="15642" max="15642" width="9.44140625" style="1" bestFit="1" customWidth="1"/>
    <col min="15643" max="15644" width="10.44140625" style="1" bestFit="1" customWidth="1"/>
    <col min="15645" max="15872" width="9" style="1"/>
    <col min="15873" max="15873" width="6.109375" style="1" customWidth="1"/>
    <col min="15874" max="15874" width="28.6640625" style="1" customWidth="1"/>
    <col min="15875" max="15875" width="3.44140625" style="1" customWidth="1"/>
    <col min="15876" max="15876" width="5.6640625" style="1" customWidth="1"/>
    <col min="15877" max="15878" width="12.6640625" style="1" customWidth="1"/>
    <col min="15879" max="15881" width="0" style="1" hidden="1" customWidth="1"/>
    <col min="15882" max="15882" width="6.77734375" style="1" customWidth="1"/>
    <col min="15883" max="15883" width="12.6640625" style="1" customWidth="1"/>
    <col min="15884" max="15889" width="0" style="1" hidden="1" customWidth="1"/>
    <col min="15890" max="15890" width="6.109375" style="1" customWidth="1"/>
    <col min="15891" max="15892" width="12.6640625" style="1" customWidth="1"/>
    <col min="15893" max="15893" width="6.21875" style="1" customWidth="1"/>
    <col min="15894" max="15895" width="12.6640625" style="1" customWidth="1"/>
    <col min="15896" max="15896" width="5.6640625" style="1" customWidth="1"/>
    <col min="15897" max="15897" width="12.77734375" style="1" bestFit="1" customWidth="1"/>
    <col min="15898" max="15898" width="9.44140625" style="1" bestFit="1" customWidth="1"/>
    <col min="15899" max="15900" width="10.44140625" style="1" bestFit="1" customWidth="1"/>
    <col min="15901" max="16128" width="9" style="1"/>
    <col min="16129" max="16129" width="6.109375" style="1" customWidth="1"/>
    <col min="16130" max="16130" width="28.6640625" style="1" customWidth="1"/>
    <col min="16131" max="16131" width="3.44140625" style="1" customWidth="1"/>
    <col min="16132" max="16132" width="5.6640625" style="1" customWidth="1"/>
    <col min="16133" max="16134" width="12.6640625" style="1" customWidth="1"/>
    <col min="16135" max="16137" width="0" style="1" hidden="1" customWidth="1"/>
    <col min="16138" max="16138" width="6.77734375" style="1" customWidth="1"/>
    <col min="16139" max="16139" width="12.6640625" style="1" customWidth="1"/>
    <col min="16140" max="16145" width="0" style="1" hidden="1" customWidth="1"/>
    <col min="16146" max="16146" width="6.109375" style="1" customWidth="1"/>
    <col min="16147" max="16148" width="12.6640625" style="1" customWidth="1"/>
    <col min="16149" max="16149" width="6.21875" style="1" customWidth="1"/>
    <col min="16150" max="16151" width="12.6640625" style="1" customWidth="1"/>
    <col min="16152" max="16152" width="5.6640625" style="1" customWidth="1"/>
    <col min="16153" max="16153" width="12.77734375" style="1" bestFit="1" customWidth="1"/>
    <col min="16154" max="16154" width="9.44140625" style="1" bestFit="1" customWidth="1"/>
    <col min="16155" max="16156" width="10.44140625" style="1" bestFit="1" customWidth="1"/>
    <col min="16157" max="16384" width="9" style="1"/>
  </cols>
  <sheetData>
    <row r="1" spans="1:247" ht="21" customHeigh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7" ht="21" customHeight="1" x14ac:dyDescent="0.3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pans="1:247" ht="21" customHeight="1" x14ac:dyDescent="0.3">
      <c r="A3" s="103" t="s">
        <v>226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</row>
    <row r="4" spans="1:247" ht="21" customHeight="1" x14ac:dyDescent="0.3">
      <c r="A4" s="59" t="s">
        <v>227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</row>
    <row r="5" spans="1:247" ht="27.75" customHeight="1" thickBot="1" x14ac:dyDescent="0.35">
      <c r="A5" s="59" t="s">
        <v>225</v>
      </c>
      <c r="B5" s="59"/>
      <c r="C5" s="59"/>
      <c r="D5" s="60"/>
      <c r="E5" s="60"/>
      <c r="F5" s="2"/>
      <c r="G5" s="60"/>
      <c r="H5" s="60"/>
      <c r="I5" s="2"/>
      <c r="J5" s="2"/>
      <c r="K5" s="2"/>
      <c r="L5" s="2"/>
      <c r="M5" s="2"/>
      <c r="N5" s="2" t="s">
        <v>1</v>
      </c>
      <c r="O5" s="2"/>
      <c r="P5" s="104"/>
      <c r="Q5" s="104"/>
      <c r="R5" s="2"/>
      <c r="S5" s="2"/>
      <c r="T5" s="2" t="s">
        <v>1</v>
      </c>
      <c r="U5" s="2"/>
      <c r="V5" s="104">
        <v>43483</v>
      </c>
      <c r="W5" s="104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</row>
    <row r="6" spans="1:247" ht="21" customHeight="1" x14ac:dyDescent="0.3">
      <c r="A6" s="88" t="s">
        <v>2</v>
      </c>
      <c r="B6" s="91" t="s">
        <v>3</v>
      </c>
      <c r="C6" s="94" t="s">
        <v>4</v>
      </c>
      <c r="D6" s="97" t="s">
        <v>224</v>
      </c>
      <c r="E6" s="98"/>
      <c r="F6" s="99"/>
      <c r="G6" s="97" t="s">
        <v>5</v>
      </c>
      <c r="H6" s="98"/>
      <c r="I6" s="99"/>
      <c r="J6" s="97" t="s">
        <v>223</v>
      </c>
      <c r="K6" s="99"/>
      <c r="L6" s="105" t="s">
        <v>7</v>
      </c>
      <c r="M6" s="106"/>
      <c r="N6" s="106"/>
      <c r="O6" s="106"/>
      <c r="P6" s="106"/>
      <c r="Q6" s="107"/>
      <c r="R6" s="108" t="s">
        <v>27</v>
      </c>
      <c r="S6" s="109"/>
      <c r="T6" s="109"/>
      <c r="U6" s="109"/>
      <c r="V6" s="109"/>
      <c r="W6" s="110"/>
      <c r="X6" s="111" t="s">
        <v>8</v>
      </c>
    </row>
    <row r="7" spans="1:247" ht="21" customHeight="1" x14ac:dyDescent="0.3">
      <c r="A7" s="89"/>
      <c r="B7" s="92"/>
      <c r="C7" s="95"/>
      <c r="D7" s="100"/>
      <c r="E7" s="101"/>
      <c r="F7" s="102"/>
      <c r="G7" s="100"/>
      <c r="H7" s="101"/>
      <c r="I7" s="102"/>
      <c r="J7" s="100"/>
      <c r="K7" s="102"/>
      <c r="L7" s="114" t="s">
        <v>9</v>
      </c>
      <c r="M7" s="114"/>
      <c r="N7" s="114"/>
      <c r="O7" s="114" t="s">
        <v>10</v>
      </c>
      <c r="P7" s="114"/>
      <c r="Q7" s="114"/>
      <c r="R7" s="115" t="s">
        <v>9</v>
      </c>
      <c r="S7" s="115"/>
      <c r="T7" s="115"/>
      <c r="U7" s="115" t="s">
        <v>10</v>
      </c>
      <c r="V7" s="115"/>
      <c r="W7" s="115"/>
      <c r="X7" s="112"/>
    </row>
    <row r="8" spans="1:247" ht="24.75" customHeight="1" thickBot="1" x14ac:dyDescent="0.35">
      <c r="A8" s="90"/>
      <c r="B8" s="93"/>
      <c r="C8" s="96"/>
      <c r="D8" s="83" t="s">
        <v>11</v>
      </c>
      <c r="E8" s="84" t="s">
        <v>12</v>
      </c>
      <c r="F8" s="83" t="s">
        <v>13</v>
      </c>
      <c r="G8" s="83" t="s">
        <v>11</v>
      </c>
      <c r="H8" s="84" t="s">
        <v>12</v>
      </c>
      <c r="I8" s="83" t="s">
        <v>13</v>
      </c>
      <c r="J8" s="85" t="s">
        <v>14</v>
      </c>
      <c r="K8" s="85" t="s">
        <v>13</v>
      </c>
      <c r="L8" s="83" t="s">
        <v>14</v>
      </c>
      <c r="M8" s="83" t="s">
        <v>12</v>
      </c>
      <c r="N8" s="83" t="s">
        <v>13</v>
      </c>
      <c r="O8" s="85" t="s">
        <v>14</v>
      </c>
      <c r="P8" s="85" t="s">
        <v>12</v>
      </c>
      <c r="Q8" s="83" t="s">
        <v>13</v>
      </c>
      <c r="R8" s="86" t="s">
        <v>14</v>
      </c>
      <c r="S8" s="86" t="s">
        <v>12</v>
      </c>
      <c r="T8" s="86" t="s">
        <v>13</v>
      </c>
      <c r="U8" s="87" t="s">
        <v>14</v>
      </c>
      <c r="V8" s="87" t="s">
        <v>12</v>
      </c>
      <c r="W8" s="86" t="s">
        <v>13</v>
      </c>
      <c r="X8" s="113"/>
    </row>
    <row r="9" spans="1:247" ht="26.1" customHeight="1" x14ac:dyDescent="0.3">
      <c r="A9" s="73">
        <v>1</v>
      </c>
      <c r="B9" s="74" t="s">
        <v>28</v>
      </c>
      <c r="C9" s="75" t="s">
        <v>211</v>
      </c>
      <c r="D9" s="76">
        <v>70</v>
      </c>
      <c r="E9" s="77">
        <v>3869</v>
      </c>
      <c r="F9" s="76">
        <f>D9*E9</f>
        <v>270830</v>
      </c>
      <c r="G9" s="76">
        <v>1</v>
      </c>
      <c r="H9" s="77">
        <f>'[1]明細(合併)'!I294</f>
        <v>21757409</v>
      </c>
      <c r="I9" s="76">
        <f>G9*H9</f>
        <v>21757409</v>
      </c>
      <c r="J9" s="76">
        <f>D9+R9-U9</f>
        <v>82</v>
      </c>
      <c r="K9" s="78">
        <f>F9+T9-W9</f>
        <v>317258</v>
      </c>
      <c r="L9" s="79" t="s">
        <v>16</v>
      </c>
      <c r="M9" s="80">
        <f>'[1]明細(合併)'!N294</f>
        <v>1170337.8</v>
      </c>
      <c r="N9" s="80">
        <f>L9*M9</f>
        <v>1170337.8</v>
      </c>
      <c r="O9" s="81">
        <v>1</v>
      </c>
      <c r="P9" s="78">
        <f>'[1]明細(合併)'!Q294</f>
        <v>607547</v>
      </c>
      <c r="Q9" s="78">
        <f>O9*P9</f>
        <v>607547</v>
      </c>
      <c r="R9" s="79" t="s">
        <v>232</v>
      </c>
      <c r="S9" s="80">
        <v>3869</v>
      </c>
      <c r="T9" s="80">
        <f>R9*S9</f>
        <v>46428</v>
      </c>
      <c r="U9" s="81"/>
      <c r="V9" s="78"/>
      <c r="W9" s="78">
        <f>U9*V9</f>
        <v>0</v>
      </c>
      <c r="X9" s="82"/>
    </row>
    <row r="10" spans="1:247" ht="26.1" customHeight="1" x14ac:dyDescent="0.3">
      <c r="A10" s="61">
        <v>2</v>
      </c>
      <c r="B10" s="10" t="s">
        <v>29</v>
      </c>
      <c r="C10" s="11" t="s">
        <v>212</v>
      </c>
      <c r="D10" s="12">
        <v>20</v>
      </c>
      <c r="E10" s="13">
        <v>4274</v>
      </c>
      <c r="F10" s="12">
        <f>D10*E10</f>
        <v>85480</v>
      </c>
      <c r="G10" s="12">
        <v>1</v>
      </c>
      <c r="H10" s="13">
        <f>'[1]明細(合併)'!I510</f>
        <v>4596940</v>
      </c>
      <c r="I10" s="12">
        <f>G10*H10</f>
        <v>4596940</v>
      </c>
      <c r="J10" s="12">
        <f t="shared" ref="J10:J15" si="0">D10+R10-U10</f>
        <v>21</v>
      </c>
      <c r="K10" s="14">
        <f>F10+T10-W10</f>
        <v>89754</v>
      </c>
      <c r="L10" s="19">
        <v>1</v>
      </c>
      <c r="M10" s="16">
        <f>'[1]明細(合併)'!N510</f>
        <v>87557</v>
      </c>
      <c r="N10" s="16">
        <f>L10*M10</f>
        <v>87557</v>
      </c>
      <c r="O10" s="19" t="s">
        <v>17</v>
      </c>
      <c r="P10" s="16">
        <f>'[1]明細(合併)'!Q510</f>
        <v>32514</v>
      </c>
      <c r="Q10" s="14">
        <f>O10*P10</f>
        <v>32514</v>
      </c>
      <c r="R10" s="19">
        <v>1</v>
      </c>
      <c r="S10" s="16">
        <v>4274</v>
      </c>
      <c r="T10" s="16">
        <f t="shared" ref="T10:T19" si="1">R10*S10</f>
        <v>4274</v>
      </c>
      <c r="U10" s="19"/>
      <c r="V10" s="16"/>
      <c r="W10" s="14">
        <f>U10*V10</f>
        <v>0</v>
      </c>
      <c r="X10" s="62"/>
    </row>
    <row r="11" spans="1:247" ht="26.1" customHeight="1" x14ac:dyDescent="0.3">
      <c r="A11" s="61">
        <v>3</v>
      </c>
      <c r="B11" s="10" t="s">
        <v>30</v>
      </c>
      <c r="C11" s="11" t="s">
        <v>217</v>
      </c>
      <c r="D11" s="12">
        <v>1</v>
      </c>
      <c r="E11" s="13">
        <v>156000</v>
      </c>
      <c r="F11" s="12">
        <f t="shared" ref="F11:F15" si="2">D11*E11</f>
        <v>156000</v>
      </c>
      <c r="G11" s="12">
        <v>1</v>
      </c>
      <c r="H11" s="13">
        <f>'[1]明細(合併)'!I511</f>
        <v>0</v>
      </c>
      <c r="I11" s="12">
        <f t="shared" ref="I11:I15" si="3">G11*H11</f>
        <v>0</v>
      </c>
      <c r="J11" s="12">
        <f t="shared" si="0"/>
        <v>1</v>
      </c>
      <c r="K11" s="14">
        <f>F11+T11-W11</f>
        <v>156000</v>
      </c>
      <c r="L11" s="15"/>
      <c r="M11" s="15"/>
      <c r="N11" s="16"/>
      <c r="O11" s="17"/>
      <c r="P11" s="14"/>
      <c r="Q11" s="14"/>
      <c r="R11" s="15" t="s">
        <v>22</v>
      </c>
      <c r="S11" s="15"/>
      <c r="T11" s="16">
        <f t="shared" si="1"/>
        <v>0</v>
      </c>
      <c r="U11" s="17"/>
      <c r="V11" s="14"/>
      <c r="W11" s="14"/>
      <c r="X11" s="63"/>
    </row>
    <row r="12" spans="1:247" ht="26.1" customHeight="1" x14ac:dyDescent="0.3">
      <c r="A12" s="61">
        <v>4</v>
      </c>
      <c r="B12" s="10" t="s">
        <v>31</v>
      </c>
      <c r="C12" s="11" t="s">
        <v>213</v>
      </c>
      <c r="D12" s="12">
        <v>7</v>
      </c>
      <c r="E12" s="12">
        <v>8000</v>
      </c>
      <c r="F12" s="12">
        <f t="shared" si="2"/>
        <v>56000</v>
      </c>
      <c r="G12" s="12">
        <v>1</v>
      </c>
      <c r="H12" s="13">
        <f>'[1]明細(合併)'!I512</f>
        <v>26354349</v>
      </c>
      <c r="I12" s="12">
        <f t="shared" si="3"/>
        <v>26354349</v>
      </c>
      <c r="J12" s="12">
        <f t="shared" si="0"/>
        <v>11</v>
      </c>
      <c r="K12" s="14">
        <f t="shared" ref="K12:K20" si="4">F12+T12-W12</f>
        <v>88000</v>
      </c>
      <c r="L12" s="17"/>
      <c r="M12" s="14"/>
      <c r="N12" s="14"/>
      <c r="O12" s="15"/>
      <c r="P12" s="15"/>
      <c r="Q12" s="15"/>
      <c r="R12" s="17" t="s">
        <v>23</v>
      </c>
      <c r="S12" s="17" t="s">
        <v>26</v>
      </c>
      <c r="T12" s="16">
        <f t="shared" si="1"/>
        <v>32000</v>
      </c>
      <c r="U12" s="15"/>
      <c r="V12" s="15"/>
      <c r="W12" s="15"/>
      <c r="X12" s="62"/>
    </row>
    <row r="13" spans="1:247" ht="26.1" customHeight="1" x14ac:dyDescent="0.3">
      <c r="A13" s="61">
        <v>5</v>
      </c>
      <c r="B13" s="10" t="s">
        <v>32</v>
      </c>
      <c r="C13" s="11" t="s">
        <v>215</v>
      </c>
      <c r="D13" s="12">
        <v>20</v>
      </c>
      <c r="E13" s="15" t="s">
        <v>21</v>
      </c>
      <c r="F13" s="12">
        <f t="shared" si="2"/>
        <v>16000</v>
      </c>
      <c r="G13" s="12">
        <v>1</v>
      </c>
      <c r="H13" s="13">
        <f>'[1]明細(合併)'!I513</f>
        <v>0</v>
      </c>
      <c r="I13" s="12">
        <f t="shared" si="3"/>
        <v>0</v>
      </c>
      <c r="J13" s="12">
        <f t="shared" si="0"/>
        <v>19</v>
      </c>
      <c r="K13" s="14">
        <f t="shared" si="4"/>
        <v>15200</v>
      </c>
      <c r="L13" s="17"/>
      <c r="M13" s="17"/>
      <c r="N13" s="17"/>
      <c r="O13" s="15"/>
      <c r="P13" s="15"/>
      <c r="Q13" s="15"/>
      <c r="R13" s="17"/>
      <c r="S13" s="14"/>
      <c r="T13" s="16"/>
      <c r="U13" s="15" t="s">
        <v>230</v>
      </c>
      <c r="V13" s="15" t="s">
        <v>228</v>
      </c>
      <c r="W13" s="16">
        <f t="shared" ref="W13" si="5">U13*V13</f>
        <v>800</v>
      </c>
      <c r="X13" s="62"/>
    </row>
    <row r="14" spans="1:247" ht="26.1" customHeight="1" x14ac:dyDescent="0.3">
      <c r="A14" s="61">
        <v>6</v>
      </c>
      <c r="B14" s="10" t="s">
        <v>33</v>
      </c>
      <c r="C14" s="11" t="s">
        <v>214</v>
      </c>
      <c r="D14" s="12">
        <v>7</v>
      </c>
      <c r="E14" s="21">
        <v>12000</v>
      </c>
      <c r="F14" s="12">
        <f t="shared" si="2"/>
        <v>84000</v>
      </c>
      <c r="G14" s="12">
        <v>1</v>
      </c>
      <c r="H14" s="13">
        <f>'[1]明細(合併)'!I514</f>
        <v>0</v>
      </c>
      <c r="I14" s="12">
        <f t="shared" si="3"/>
        <v>0</v>
      </c>
      <c r="J14" s="12">
        <f t="shared" si="0"/>
        <v>9</v>
      </c>
      <c r="K14" s="14">
        <f t="shared" si="4"/>
        <v>108000</v>
      </c>
      <c r="L14" s="17"/>
      <c r="M14" s="12"/>
      <c r="N14" s="14"/>
      <c r="O14" s="17"/>
      <c r="P14" s="15"/>
      <c r="Q14" s="14"/>
      <c r="R14" s="17" t="s">
        <v>229</v>
      </c>
      <c r="S14" s="12">
        <v>12000</v>
      </c>
      <c r="T14" s="16">
        <f t="shared" si="1"/>
        <v>24000</v>
      </c>
      <c r="U14" s="17"/>
      <c r="V14" s="15"/>
      <c r="W14" s="14"/>
      <c r="X14" s="62"/>
    </row>
    <row r="15" spans="1:247" ht="26.1" customHeight="1" x14ac:dyDescent="0.3">
      <c r="A15" s="61">
        <v>7</v>
      </c>
      <c r="B15" s="10" t="s">
        <v>34</v>
      </c>
      <c r="C15" s="11" t="s">
        <v>216</v>
      </c>
      <c r="D15" s="12">
        <v>4</v>
      </c>
      <c r="E15" s="13">
        <v>12000</v>
      </c>
      <c r="F15" s="12">
        <f t="shared" si="2"/>
        <v>48000</v>
      </c>
      <c r="G15" s="12">
        <v>1</v>
      </c>
      <c r="H15" s="13">
        <f>'[1]明細(合併)'!I515</f>
        <v>0</v>
      </c>
      <c r="I15" s="12">
        <f t="shared" si="3"/>
        <v>0</v>
      </c>
      <c r="J15" s="12">
        <f t="shared" si="0"/>
        <v>7</v>
      </c>
      <c r="K15" s="14">
        <f t="shared" si="4"/>
        <v>84000</v>
      </c>
      <c r="L15" s="15"/>
      <c r="M15" s="16"/>
      <c r="N15" s="16"/>
      <c r="O15" s="15"/>
      <c r="P15" s="16"/>
      <c r="Q15" s="16"/>
      <c r="R15" s="15" t="s">
        <v>231</v>
      </c>
      <c r="S15" s="16">
        <v>12000</v>
      </c>
      <c r="T15" s="16">
        <f t="shared" si="1"/>
        <v>36000</v>
      </c>
      <c r="U15" s="15"/>
      <c r="V15" s="16"/>
      <c r="W15" s="16"/>
      <c r="X15" s="62"/>
    </row>
    <row r="16" spans="1:247" ht="26.1" customHeight="1" x14ac:dyDescent="0.3">
      <c r="A16" s="61"/>
      <c r="B16" s="10" t="s">
        <v>35</v>
      </c>
      <c r="C16" s="11"/>
      <c r="D16" s="12"/>
      <c r="E16" s="22"/>
      <c r="F16" s="14">
        <f>SUM(F9:F15)</f>
        <v>716310</v>
      </c>
      <c r="G16" s="12"/>
      <c r="H16" s="13"/>
      <c r="I16" s="12"/>
      <c r="J16" s="12"/>
      <c r="K16" s="14">
        <f>SUM(K9:K15)</f>
        <v>858212</v>
      </c>
      <c r="L16" s="15"/>
      <c r="M16" s="23"/>
      <c r="N16" s="23"/>
      <c r="O16" s="15"/>
      <c r="P16" s="23"/>
      <c r="Q16" s="23"/>
      <c r="R16" s="15"/>
      <c r="S16" s="23"/>
      <c r="T16" s="14">
        <f>SUM(T9:T15)</f>
        <v>142702</v>
      </c>
      <c r="U16" s="15"/>
      <c r="V16" s="23"/>
      <c r="W16" s="14">
        <f>SUM(W9:W15)</f>
        <v>800</v>
      </c>
      <c r="X16" s="62"/>
    </row>
    <row r="17" spans="1:28" ht="26.1" customHeight="1" x14ac:dyDescent="0.3">
      <c r="A17" s="61" t="s">
        <v>219</v>
      </c>
      <c r="B17" s="10" t="s">
        <v>220</v>
      </c>
      <c r="C17" s="11"/>
      <c r="D17" s="12"/>
      <c r="E17" s="22"/>
      <c r="F17" s="14"/>
      <c r="G17" s="12"/>
      <c r="H17" s="13"/>
      <c r="I17" s="12"/>
      <c r="J17" s="12"/>
      <c r="K17" s="14"/>
      <c r="L17" s="15"/>
      <c r="M17" s="23"/>
      <c r="N17" s="23"/>
      <c r="O17" s="15"/>
      <c r="P17" s="23"/>
      <c r="Q17" s="23"/>
      <c r="R17" s="15"/>
      <c r="S17" s="23"/>
      <c r="T17" s="14"/>
      <c r="U17" s="15"/>
      <c r="V17" s="23"/>
      <c r="W17" s="14"/>
      <c r="X17" s="62"/>
    </row>
    <row r="18" spans="1:28" ht="26.1" customHeight="1" x14ac:dyDescent="0.3">
      <c r="A18" s="61">
        <v>1</v>
      </c>
      <c r="B18" s="10" t="s">
        <v>218</v>
      </c>
      <c r="C18" s="11"/>
      <c r="D18" s="12"/>
      <c r="E18" s="22"/>
      <c r="F18" s="14"/>
      <c r="G18" s="12"/>
      <c r="H18" s="22"/>
      <c r="I18" s="14"/>
      <c r="J18" s="12">
        <f t="shared" ref="J18:J19" si="6">D18+R18-U18</f>
        <v>11</v>
      </c>
      <c r="K18" s="14">
        <f t="shared" si="4"/>
        <v>22000</v>
      </c>
      <c r="L18" s="15"/>
      <c r="M18" s="14"/>
      <c r="N18" s="14"/>
      <c r="O18" s="15"/>
      <c r="P18" s="22"/>
      <c r="Q18" s="14"/>
      <c r="R18" s="15" t="s">
        <v>24</v>
      </c>
      <c r="S18" s="14">
        <v>2000</v>
      </c>
      <c r="T18" s="16">
        <f t="shared" si="1"/>
        <v>22000</v>
      </c>
      <c r="U18" s="15"/>
      <c r="V18" s="22"/>
      <c r="W18" s="14"/>
      <c r="X18" s="62"/>
    </row>
    <row r="19" spans="1:28" ht="26.1" customHeight="1" x14ac:dyDescent="0.3">
      <c r="A19" s="61">
        <v>2</v>
      </c>
      <c r="B19" s="10" t="s">
        <v>36</v>
      </c>
      <c r="C19" s="11"/>
      <c r="D19" s="12"/>
      <c r="E19" s="22"/>
      <c r="F19" s="14"/>
      <c r="G19" s="12"/>
      <c r="H19" s="22"/>
      <c r="I19" s="14"/>
      <c r="J19" s="12">
        <f t="shared" si="6"/>
        <v>1</v>
      </c>
      <c r="K19" s="14">
        <f t="shared" si="4"/>
        <v>4000</v>
      </c>
      <c r="L19" s="15"/>
      <c r="M19" s="14"/>
      <c r="N19" s="14"/>
      <c r="O19" s="15"/>
      <c r="P19" s="22"/>
      <c r="Q19" s="14"/>
      <c r="R19" s="15" t="s">
        <v>25</v>
      </c>
      <c r="S19" s="14">
        <v>4000</v>
      </c>
      <c r="T19" s="16">
        <f t="shared" si="1"/>
        <v>4000</v>
      </c>
      <c r="U19" s="15"/>
      <c r="V19" s="22"/>
      <c r="W19" s="14"/>
      <c r="X19" s="62"/>
    </row>
    <row r="20" spans="1:28" ht="26.1" customHeight="1" x14ac:dyDescent="0.3">
      <c r="A20" s="61"/>
      <c r="B20" s="10" t="s">
        <v>37</v>
      </c>
      <c r="C20" s="11"/>
      <c r="D20" s="12"/>
      <c r="E20" s="22"/>
      <c r="F20" s="14"/>
      <c r="G20" s="12"/>
      <c r="H20" s="22"/>
      <c r="I20" s="14"/>
      <c r="J20" s="12"/>
      <c r="K20" s="14">
        <f t="shared" si="4"/>
        <v>26000</v>
      </c>
      <c r="L20" s="15"/>
      <c r="M20" s="14"/>
      <c r="N20" s="14"/>
      <c r="O20" s="15"/>
      <c r="P20" s="22"/>
      <c r="Q20" s="14"/>
      <c r="R20" s="15"/>
      <c r="S20" s="14"/>
      <c r="T20" s="16">
        <f>SUM(T18:T19)</f>
        <v>26000</v>
      </c>
      <c r="U20" s="15"/>
      <c r="V20" s="22"/>
      <c r="W20" s="14"/>
      <c r="X20" s="62"/>
    </row>
    <row r="21" spans="1:28" ht="26.1" customHeight="1" x14ac:dyDescent="0.3">
      <c r="A21" s="61"/>
      <c r="B21" s="20" t="s">
        <v>18</v>
      </c>
      <c r="C21" s="11"/>
      <c r="D21" s="12"/>
      <c r="E21" s="22"/>
      <c r="F21" s="14">
        <f>F20+F16</f>
        <v>716310</v>
      </c>
      <c r="G21" s="12"/>
      <c r="H21" s="22"/>
      <c r="I21" s="14"/>
      <c r="J21" s="12"/>
      <c r="K21" s="14">
        <f>K20+K16</f>
        <v>884212</v>
      </c>
      <c r="L21" s="15"/>
      <c r="M21" s="15"/>
      <c r="N21" s="14">
        <f>SUM(N14:N19)</f>
        <v>0</v>
      </c>
      <c r="O21" s="15"/>
      <c r="P21" s="15"/>
      <c r="Q21" s="14">
        <f>SUM(Q14:Q19)</f>
        <v>0</v>
      </c>
      <c r="R21" s="15"/>
      <c r="S21" s="15"/>
      <c r="T21" s="14">
        <f>T20+T16</f>
        <v>168702</v>
      </c>
      <c r="U21" s="15"/>
      <c r="V21" s="15"/>
      <c r="W21" s="14">
        <f>W20+W16</f>
        <v>800</v>
      </c>
      <c r="X21" s="62"/>
      <c r="AB21" s="1">
        <f t="shared" ref="AB21" si="7">SUM(Z21:AA21)</f>
        <v>0</v>
      </c>
    </row>
    <row r="22" spans="1:28" ht="26.1" customHeight="1" x14ac:dyDescent="0.3">
      <c r="A22" s="61"/>
      <c r="B22" s="20" t="s">
        <v>19</v>
      </c>
      <c r="C22" s="11" t="s">
        <v>15</v>
      </c>
      <c r="D22" s="12"/>
      <c r="E22" s="22"/>
      <c r="F22" s="14">
        <f>ROUND(F21*0.05,0)</f>
        <v>35816</v>
      </c>
      <c r="G22" s="12"/>
      <c r="H22" s="22"/>
      <c r="I22" s="14"/>
      <c r="J22" s="12"/>
      <c r="K22" s="14">
        <f>ROUND(K21*0.05,0)</f>
        <v>44211</v>
      </c>
      <c r="L22" s="15">
        <v>1</v>
      </c>
      <c r="M22" s="24">
        <f>ROUND(SUM(N21:N21)*5%,0)+1</f>
        <v>1</v>
      </c>
      <c r="N22" s="24">
        <f>L22*M22</f>
        <v>1</v>
      </c>
      <c r="O22" s="15">
        <v>1</v>
      </c>
      <c r="P22" s="24">
        <f>ROUNDDOWN(SUM(Q21:Q21)*5%,0)</f>
        <v>0</v>
      </c>
      <c r="Q22" s="24">
        <f>O22*P22</f>
        <v>0</v>
      </c>
      <c r="R22" s="15"/>
      <c r="S22" s="24"/>
      <c r="T22" s="14">
        <f>ROUND(T21*0.05,0)</f>
        <v>8435</v>
      </c>
      <c r="U22" s="15"/>
      <c r="V22" s="24"/>
      <c r="W22" s="14">
        <f>ROUND(W21*0.05,0)</f>
        <v>40</v>
      </c>
      <c r="X22" s="62"/>
      <c r="Z22" s="1">
        <v>22849</v>
      </c>
      <c r="AA22" s="1">
        <v>187193</v>
      </c>
      <c r="AB22" s="1">
        <f>SUM(Z22:AA22)</f>
        <v>210042</v>
      </c>
    </row>
    <row r="23" spans="1:28" ht="26.1" customHeight="1" thickBot="1" x14ac:dyDescent="0.35">
      <c r="A23" s="64"/>
      <c r="B23" s="65" t="s">
        <v>20</v>
      </c>
      <c r="C23" s="66"/>
      <c r="D23" s="67"/>
      <c r="E23" s="68"/>
      <c r="F23" s="69">
        <f>SUM(F21:F22)</f>
        <v>752126</v>
      </c>
      <c r="G23" s="67"/>
      <c r="H23" s="68"/>
      <c r="I23" s="69">
        <f>SUM(I21:I22)</f>
        <v>0</v>
      </c>
      <c r="J23" s="67"/>
      <c r="K23" s="69">
        <f>SUM(K21:K22)</f>
        <v>928423</v>
      </c>
      <c r="L23" s="67"/>
      <c r="M23" s="70"/>
      <c r="N23" s="71">
        <f>SUM(N21:N22)</f>
        <v>1</v>
      </c>
      <c r="O23" s="67"/>
      <c r="P23" s="71"/>
      <c r="Q23" s="71">
        <f>SUM(Q21:Q22)</f>
        <v>0</v>
      </c>
      <c r="R23" s="67"/>
      <c r="S23" s="70"/>
      <c r="T23" s="69">
        <f>SUM(T21:T22)</f>
        <v>177137</v>
      </c>
      <c r="U23" s="67"/>
      <c r="V23" s="71"/>
      <c r="W23" s="69">
        <f>SUM(W21:W22)</f>
        <v>840</v>
      </c>
      <c r="X23" s="72"/>
    </row>
    <row r="25" spans="1:28" x14ac:dyDescent="0.3">
      <c r="B25" s="1" t="s">
        <v>221</v>
      </c>
      <c r="F25" s="26" t="s">
        <v>222</v>
      </c>
    </row>
    <row r="38" spans="2:247" s="25" customFormat="1" x14ac:dyDescent="0.3">
      <c r="B38" s="1"/>
      <c r="D38" s="26"/>
      <c r="E38" s="27"/>
      <c r="F38" s="26"/>
      <c r="G38" s="26"/>
      <c r="H38" s="27"/>
      <c r="I38" s="26"/>
      <c r="J38" s="28"/>
      <c r="K38" s="28"/>
      <c r="L38" s="1"/>
      <c r="M38" s="1"/>
      <c r="N38" s="1"/>
      <c r="O38" s="28"/>
      <c r="P38" s="28"/>
      <c r="Q38" s="1"/>
      <c r="R38" s="1"/>
      <c r="S38" s="1"/>
      <c r="T38" s="1"/>
      <c r="U38" s="28"/>
      <c r="V38" s="28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</row>
    <row r="39" spans="2:247" s="25" customFormat="1" x14ac:dyDescent="0.3">
      <c r="B39" s="1"/>
      <c r="D39" s="26"/>
      <c r="E39" s="27"/>
      <c r="F39" s="26"/>
      <c r="G39" s="26"/>
      <c r="H39" s="27"/>
      <c r="I39" s="26"/>
      <c r="J39" s="28"/>
      <c r="K39" s="28"/>
      <c r="L39" s="1"/>
      <c r="M39" s="1"/>
      <c r="N39" s="1"/>
      <c r="O39" s="28"/>
      <c r="P39" s="28"/>
      <c r="Q39" s="1"/>
      <c r="R39" s="1"/>
      <c r="S39" s="1"/>
      <c r="T39" s="1"/>
      <c r="U39" s="28"/>
      <c r="V39" s="28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</row>
    <row r="40" spans="2:247" s="25" customFormat="1" x14ac:dyDescent="0.3">
      <c r="B40" s="1"/>
      <c r="D40" s="26"/>
      <c r="E40" s="27"/>
      <c r="F40" s="26"/>
      <c r="G40" s="26"/>
      <c r="H40" s="27"/>
      <c r="I40" s="26"/>
      <c r="J40" s="28"/>
      <c r="K40" s="28"/>
      <c r="L40" s="1"/>
      <c r="M40" s="1"/>
      <c r="N40" s="1"/>
      <c r="O40" s="28"/>
      <c r="P40" s="28"/>
      <c r="Q40" s="1"/>
      <c r="R40" s="1"/>
      <c r="S40" s="1"/>
      <c r="T40" s="1"/>
      <c r="U40" s="28"/>
      <c r="V40" s="28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</row>
    <row r="41" spans="2:247" s="25" customFormat="1" x14ac:dyDescent="0.3">
      <c r="B41" s="1"/>
      <c r="D41" s="26"/>
      <c r="E41" s="27"/>
      <c r="F41" s="26"/>
      <c r="G41" s="26"/>
      <c r="H41" s="27"/>
      <c r="I41" s="26"/>
      <c r="J41" s="28"/>
      <c r="K41" s="28"/>
      <c r="L41" s="1"/>
      <c r="M41" s="1"/>
      <c r="N41" s="1"/>
      <c r="O41" s="28"/>
      <c r="P41" s="28"/>
      <c r="Q41" s="1"/>
      <c r="R41" s="1"/>
      <c r="S41" s="1"/>
      <c r="T41" s="1"/>
      <c r="U41" s="28"/>
      <c r="V41" s="28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</row>
    <row r="42" spans="2:247" s="25" customFormat="1" x14ac:dyDescent="0.3">
      <c r="B42" s="1"/>
      <c r="D42" s="26"/>
      <c r="E42" s="27"/>
      <c r="F42" s="26"/>
      <c r="G42" s="26"/>
      <c r="H42" s="27"/>
      <c r="I42" s="26"/>
      <c r="J42" s="28"/>
      <c r="K42" s="28"/>
      <c r="L42" s="1"/>
      <c r="M42" s="1"/>
      <c r="N42" s="1"/>
      <c r="O42" s="28"/>
      <c r="P42" s="28"/>
      <c r="Q42" s="1"/>
      <c r="R42" s="1"/>
      <c r="S42" s="1"/>
      <c r="T42" s="1"/>
      <c r="U42" s="28"/>
      <c r="V42" s="28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</row>
    <row r="43" spans="2:247" s="25" customFormat="1" x14ac:dyDescent="0.3">
      <c r="B43" s="1"/>
      <c r="D43" s="26"/>
      <c r="E43" s="27"/>
      <c r="F43" s="26"/>
      <c r="G43" s="26"/>
      <c r="H43" s="27"/>
      <c r="I43" s="26"/>
      <c r="J43" s="28"/>
      <c r="K43" s="28"/>
      <c r="L43" s="1"/>
      <c r="M43" s="1"/>
      <c r="N43" s="1"/>
      <c r="O43" s="28"/>
      <c r="P43" s="28"/>
      <c r="Q43" s="1"/>
      <c r="R43" s="1"/>
      <c r="S43" s="1"/>
      <c r="T43" s="1"/>
      <c r="U43" s="28"/>
      <c r="V43" s="28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</row>
    <row r="44" spans="2:247" s="25" customFormat="1" x14ac:dyDescent="0.3">
      <c r="B44" s="1"/>
      <c r="D44" s="26"/>
      <c r="E44" s="27"/>
      <c r="F44" s="26"/>
      <c r="G44" s="26"/>
      <c r="H44" s="27"/>
      <c r="I44" s="26"/>
      <c r="J44" s="28"/>
      <c r="K44" s="28"/>
      <c r="L44" s="1"/>
      <c r="M44" s="1"/>
      <c r="N44" s="1"/>
      <c r="O44" s="28"/>
      <c r="P44" s="28"/>
      <c r="Q44" s="1"/>
      <c r="R44" s="1"/>
      <c r="S44" s="1"/>
      <c r="T44" s="1"/>
      <c r="U44" s="28"/>
      <c r="V44" s="28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</row>
    <row r="45" spans="2:247" s="25" customFormat="1" x14ac:dyDescent="0.3">
      <c r="B45" s="1"/>
      <c r="D45" s="26"/>
      <c r="E45" s="27"/>
      <c r="F45" s="26"/>
      <c r="G45" s="26"/>
      <c r="H45" s="27"/>
      <c r="I45" s="26"/>
      <c r="J45" s="28"/>
      <c r="K45" s="28"/>
      <c r="L45" s="1"/>
      <c r="M45" s="1"/>
      <c r="N45" s="1"/>
      <c r="O45" s="28"/>
      <c r="P45" s="28"/>
      <c r="Q45" s="1"/>
      <c r="R45" s="1"/>
      <c r="S45" s="1"/>
      <c r="T45" s="1"/>
      <c r="U45" s="28"/>
      <c r="V45" s="28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</row>
    <row r="46" spans="2:247" s="25" customFormat="1" x14ac:dyDescent="0.3">
      <c r="B46" s="1"/>
      <c r="D46" s="26"/>
      <c r="E46" s="27"/>
      <c r="F46" s="26"/>
      <c r="G46" s="26"/>
      <c r="H46" s="27"/>
      <c r="I46" s="26"/>
      <c r="J46" s="28"/>
      <c r="K46" s="28"/>
      <c r="L46" s="1"/>
      <c r="M46" s="1"/>
      <c r="N46" s="1"/>
      <c r="O46" s="28"/>
      <c r="P46" s="28"/>
      <c r="Q46" s="1"/>
      <c r="R46" s="1"/>
      <c r="S46" s="1"/>
      <c r="T46" s="1"/>
      <c r="U46" s="28"/>
      <c r="V46" s="28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</row>
    <row r="47" spans="2:247" s="25" customFormat="1" x14ac:dyDescent="0.3">
      <c r="B47" s="1"/>
      <c r="D47" s="26"/>
      <c r="E47" s="27"/>
      <c r="F47" s="26"/>
      <c r="G47" s="26"/>
      <c r="H47" s="27"/>
      <c r="I47" s="26"/>
      <c r="J47" s="28"/>
      <c r="K47" s="28"/>
      <c r="L47" s="1"/>
      <c r="M47" s="1"/>
      <c r="N47" s="1"/>
      <c r="O47" s="28"/>
      <c r="P47" s="28"/>
      <c r="Q47" s="1"/>
      <c r="R47" s="1"/>
      <c r="S47" s="1"/>
      <c r="T47" s="1"/>
      <c r="U47" s="28"/>
      <c r="V47" s="28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</row>
    <row r="48" spans="2:247" s="25" customFormat="1" x14ac:dyDescent="0.3">
      <c r="B48" s="1"/>
      <c r="D48" s="26"/>
      <c r="E48" s="27"/>
      <c r="F48" s="26"/>
      <c r="G48" s="26"/>
      <c r="H48" s="27"/>
      <c r="I48" s="26"/>
      <c r="J48" s="28"/>
      <c r="K48" s="28"/>
      <c r="L48" s="1"/>
      <c r="M48" s="1"/>
      <c r="N48" s="1"/>
      <c r="O48" s="28"/>
      <c r="P48" s="28"/>
      <c r="Q48" s="1"/>
      <c r="R48" s="1"/>
      <c r="S48" s="1"/>
      <c r="T48" s="1"/>
      <c r="U48" s="28"/>
      <c r="V48" s="28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</row>
    <row r="49" spans="2:247" s="25" customFormat="1" x14ac:dyDescent="0.3">
      <c r="B49" s="1"/>
      <c r="D49" s="26"/>
      <c r="E49" s="27"/>
      <c r="F49" s="26"/>
      <c r="G49" s="26"/>
      <c r="H49" s="27"/>
      <c r="I49" s="26"/>
      <c r="J49" s="28"/>
      <c r="K49" s="28"/>
      <c r="L49" s="1"/>
      <c r="M49" s="1"/>
      <c r="N49" s="1"/>
      <c r="O49" s="28"/>
      <c r="P49" s="28"/>
      <c r="Q49" s="1"/>
      <c r="R49" s="1"/>
      <c r="S49" s="1"/>
      <c r="T49" s="1"/>
      <c r="U49" s="28"/>
      <c r="V49" s="28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</row>
    <row r="50" spans="2:247" s="25" customFormat="1" x14ac:dyDescent="0.3">
      <c r="B50" s="1"/>
      <c r="D50" s="26"/>
      <c r="E50" s="27"/>
      <c r="F50" s="26"/>
      <c r="G50" s="26"/>
      <c r="H50" s="27"/>
      <c r="I50" s="26"/>
      <c r="J50" s="28"/>
      <c r="K50" s="28"/>
      <c r="L50" s="1"/>
      <c r="M50" s="1"/>
      <c r="N50" s="1"/>
      <c r="O50" s="28"/>
      <c r="P50" s="28"/>
      <c r="Q50" s="1"/>
      <c r="R50" s="1"/>
      <c r="S50" s="1"/>
      <c r="T50" s="1"/>
      <c r="U50" s="28"/>
      <c r="V50" s="2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</row>
    <row r="51" spans="2:247" s="25" customFormat="1" x14ac:dyDescent="0.3">
      <c r="B51" s="1"/>
      <c r="D51" s="26"/>
      <c r="E51" s="27"/>
      <c r="F51" s="26"/>
      <c r="G51" s="26"/>
      <c r="H51" s="27"/>
      <c r="I51" s="26"/>
      <c r="J51" s="28"/>
      <c r="K51" s="28"/>
      <c r="L51" s="1"/>
      <c r="M51" s="1"/>
      <c r="N51" s="1"/>
      <c r="O51" s="28"/>
      <c r="P51" s="28"/>
      <c r="Q51" s="1"/>
      <c r="R51" s="1"/>
      <c r="S51" s="1"/>
      <c r="T51" s="1"/>
      <c r="U51" s="28"/>
      <c r="V51" s="28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</row>
    <row r="52" spans="2:247" s="25" customFormat="1" x14ac:dyDescent="0.3">
      <c r="B52" s="1"/>
      <c r="D52" s="26"/>
      <c r="E52" s="27"/>
      <c r="F52" s="26"/>
      <c r="G52" s="26"/>
      <c r="H52" s="27"/>
      <c r="I52" s="26"/>
      <c r="J52" s="28"/>
      <c r="K52" s="28"/>
      <c r="L52" s="1"/>
      <c r="M52" s="1"/>
      <c r="N52" s="1"/>
      <c r="O52" s="28"/>
      <c r="P52" s="28"/>
      <c r="Q52" s="1"/>
      <c r="R52" s="1"/>
      <c r="S52" s="1"/>
      <c r="T52" s="1"/>
      <c r="U52" s="28"/>
      <c r="V52" s="28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</row>
    <row r="53" spans="2:247" s="25" customFormat="1" x14ac:dyDescent="0.3">
      <c r="B53" s="1"/>
      <c r="D53" s="26"/>
      <c r="E53" s="27"/>
      <c r="F53" s="26"/>
      <c r="G53" s="26"/>
      <c r="H53" s="27"/>
      <c r="I53" s="26"/>
      <c r="J53" s="28"/>
      <c r="K53" s="28"/>
      <c r="L53" s="1"/>
      <c r="M53" s="1"/>
      <c r="N53" s="1"/>
      <c r="O53" s="28"/>
      <c r="P53" s="28"/>
      <c r="Q53" s="1"/>
      <c r="R53" s="1"/>
      <c r="S53" s="1"/>
      <c r="T53" s="1"/>
      <c r="U53" s="28"/>
      <c r="V53" s="28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</row>
    <row r="54" spans="2:247" s="25" customFormat="1" x14ac:dyDescent="0.3">
      <c r="B54" s="1"/>
      <c r="D54" s="26"/>
      <c r="E54" s="27"/>
      <c r="F54" s="26"/>
      <c r="G54" s="26"/>
      <c r="H54" s="27"/>
      <c r="I54" s="26"/>
      <c r="J54" s="28"/>
      <c r="K54" s="28"/>
      <c r="L54" s="1"/>
      <c r="M54" s="1"/>
      <c r="N54" s="1"/>
      <c r="O54" s="28"/>
      <c r="P54" s="28"/>
      <c r="Q54" s="1"/>
      <c r="R54" s="1"/>
      <c r="S54" s="1"/>
      <c r="T54" s="1"/>
      <c r="U54" s="28"/>
      <c r="V54" s="28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</row>
    <row r="55" spans="2:247" s="25" customFormat="1" x14ac:dyDescent="0.3">
      <c r="B55" s="1"/>
      <c r="D55" s="26"/>
      <c r="E55" s="27"/>
      <c r="F55" s="26"/>
      <c r="G55" s="26"/>
      <c r="H55" s="27"/>
      <c r="I55" s="26"/>
      <c r="J55" s="28"/>
      <c r="K55" s="28"/>
      <c r="L55" s="1"/>
      <c r="M55" s="1"/>
      <c r="N55" s="1"/>
      <c r="O55" s="28"/>
      <c r="P55" s="28"/>
      <c r="Q55" s="1"/>
      <c r="R55" s="1"/>
      <c r="S55" s="1"/>
      <c r="T55" s="1"/>
      <c r="U55" s="28"/>
      <c r="V55" s="28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</row>
    <row r="56" spans="2:247" s="25" customFormat="1" x14ac:dyDescent="0.3">
      <c r="B56" s="1"/>
      <c r="D56" s="26"/>
      <c r="E56" s="27"/>
      <c r="F56" s="26"/>
      <c r="G56" s="26"/>
      <c r="H56" s="27"/>
      <c r="I56" s="26"/>
      <c r="J56" s="28"/>
      <c r="K56" s="28"/>
      <c r="L56" s="1"/>
      <c r="M56" s="1"/>
      <c r="N56" s="1"/>
      <c r="O56" s="28"/>
      <c r="P56" s="28"/>
      <c r="Q56" s="1"/>
      <c r="R56" s="1"/>
      <c r="S56" s="1"/>
      <c r="T56" s="1"/>
      <c r="U56" s="28"/>
      <c r="V56" s="28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</row>
    <row r="172" spans="2:247" s="25" customFormat="1" x14ac:dyDescent="0.3">
      <c r="B172" s="1"/>
      <c r="D172" s="26"/>
      <c r="E172" s="27"/>
      <c r="F172" s="26"/>
      <c r="G172" s="26"/>
      <c r="H172" s="27"/>
      <c r="I172" s="26"/>
      <c r="J172" s="28"/>
      <c r="K172" s="28"/>
      <c r="L172" s="1"/>
      <c r="M172" s="1"/>
      <c r="N172" s="1"/>
      <c r="O172" s="28"/>
      <c r="P172" s="28"/>
      <c r="Q172" s="1"/>
      <c r="R172" s="1"/>
      <c r="S172" s="1"/>
      <c r="T172" s="1"/>
      <c r="U172" s="28"/>
      <c r="V172" s="28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</row>
    <row r="173" spans="2:247" s="25" customFormat="1" x14ac:dyDescent="0.3">
      <c r="B173" s="1"/>
      <c r="D173" s="26"/>
      <c r="E173" s="27"/>
      <c r="F173" s="26"/>
      <c r="G173" s="26"/>
      <c r="H173" s="27"/>
      <c r="I173" s="26"/>
      <c r="J173" s="28"/>
      <c r="K173" s="28"/>
      <c r="L173" s="1"/>
      <c r="M173" s="1"/>
      <c r="N173" s="1"/>
      <c r="O173" s="28"/>
      <c r="P173" s="28"/>
      <c r="Q173" s="1"/>
      <c r="R173" s="1"/>
      <c r="S173" s="1"/>
      <c r="T173" s="1"/>
      <c r="U173" s="28"/>
      <c r="V173" s="28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</row>
    <row r="174" spans="2:247" s="25" customFormat="1" x14ac:dyDescent="0.3">
      <c r="B174" s="1"/>
      <c r="D174" s="26"/>
      <c r="E174" s="27"/>
      <c r="F174" s="26"/>
      <c r="G174" s="26"/>
      <c r="H174" s="27"/>
      <c r="I174" s="26"/>
      <c r="J174" s="28"/>
      <c r="K174" s="28"/>
      <c r="L174" s="1"/>
      <c r="M174" s="1"/>
      <c r="N174" s="1"/>
      <c r="O174" s="28"/>
      <c r="P174" s="28"/>
      <c r="Q174" s="1"/>
      <c r="R174" s="1"/>
      <c r="S174" s="1"/>
      <c r="T174" s="1"/>
      <c r="U174" s="28"/>
      <c r="V174" s="28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</row>
    <row r="175" spans="2:247" s="25" customFormat="1" x14ac:dyDescent="0.3">
      <c r="B175" s="1"/>
      <c r="D175" s="26"/>
      <c r="E175" s="27"/>
      <c r="F175" s="26"/>
      <c r="G175" s="26"/>
      <c r="H175" s="27"/>
      <c r="I175" s="26"/>
      <c r="J175" s="28"/>
      <c r="K175" s="28"/>
      <c r="L175" s="1"/>
      <c r="M175" s="1"/>
      <c r="N175" s="1"/>
      <c r="O175" s="28"/>
      <c r="P175" s="28"/>
      <c r="Q175" s="1"/>
      <c r="R175" s="1"/>
      <c r="S175" s="1"/>
      <c r="T175" s="1"/>
      <c r="U175" s="28"/>
      <c r="V175" s="28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</row>
    <row r="176" spans="2:247" s="25" customFormat="1" x14ac:dyDescent="0.3">
      <c r="B176" s="1"/>
      <c r="D176" s="26"/>
      <c r="E176" s="27"/>
      <c r="F176" s="26"/>
      <c r="G176" s="26"/>
      <c r="H176" s="27"/>
      <c r="I176" s="26"/>
      <c r="J176" s="28"/>
      <c r="K176" s="28"/>
      <c r="L176" s="1"/>
      <c r="M176" s="1"/>
      <c r="N176" s="1"/>
      <c r="O176" s="28"/>
      <c r="P176" s="28"/>
      <c r="Q176" s="1"/>
      <c r="R176" s="1"/>
      <c r="S176" s="1"/>
      <c r="T176" s="1"/>
      <c r="U176" s="28"/>
      <c r="V176" s="28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</row>
    <row r="178" spans="2:247" s="25" customFormat="1" x14ac:dyDescent="0.3">
      <c r="B178" s="1"/>
      <c r="D178" s="26"/>
      <c r="E178" s="27"/>
      <c r="F178" s="26"/>
      <c r="G178" s="26"/>
      <c r="H178" s="27"/>
      <c r="I178" s="26"/>
      <c r="J178" s="28"/>
      <c r="K178" s="28"/>
      <c r="L178" s="1"/>
      <c r="M178" s="1"/>
      <c r="N178" s="1"/>
      <c r="O178" s="28"/>
      <c r="P178" s="28"/>
      <c r="Q178" s="1"/>
      <c r="R178" s="1"/>
      <c r="S178" s="1"/>
      <c r="T178" s="1"/>
      <c r="U178" s="28"/>
      <c r="V178" s="28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</row>
    <row r="179" spans="2:247" s="25" customFormat="1" x14ac:dyDescent="0.3">
      <c r="B179" s="1"/>
      <c r="D179" s="26"/>
      <c r="E179" s="27"/>
      <c r="F179" s="26"/>
      <c r="G179" s="26"/>
      <c r="H179" s="27"/>
      <c r="I179" s="26"/>
      <c r="J179" s="28"/>
      <c r="K179" s="28"/>
      <c r="L179" s="1"/>
      <c r="M179" s="1"/>
      <c r="N179" s="1"/>
      <c r="O179" s="28"/>
      <c r="P179" s="28"/>
      <c r="Q179" s="1"/>
      <c r="R179" s="1"/>
      <c r="S179" s="1"/>
      <c r="T179" s="1"/>
      <c r="U179" s="28"/>
      <c r="V179" s="28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</row>
    <row r="180" spans="2:247" s="25" customFormat="1" x14ac:dyDescent="0.3">
      <c r="B180" s="1"/>
      <c r="D180" s="26"/>
      <c r="E180" s="27"/>
      <c r="F180" s="26"/>
      <c r="G180" s="26"/>
      <c r="H180" s="27"/>
      <c r="I180" s="26"/>
      <c r="J180" s="28"/>
      <c r="K180" s="28"/>
      <c r="L180" s="1"/>
      <c r="M180" s="1"/>
      <c r="N180" s="1"/>
      <c r="O180" s="28"/>
      <c r="P180" s="28"/>
      <c r="Q180" s="1"/>
      <c r="R180" s="1"/>
      <c r="S180" s="1"/>
      <c r="T180" s="1"/>
      <c r="U180" s="28"/>
      <c r="V180" s="28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</row>
    <row r="181" spans="2:247" s="25" customFormat="1" x14ac:dyDescent="0.3">
      <c r="B181" s="1"/>
      <c r="D181" s="26"/>
      <c r="E181" s="27"/>
      <c r="F181" s="26"/>
      <c r="G181" s="26"/>
      <c r="H181" s="27"/>
      <c r="I181" s="26"/>
      <c r="J181" s="28"/>
      <c r="K181" s="28"/>
      <c r="L181" s="1"/>
      <c r="M181" s="1"/>
      <c r="N181" s="1"/>
      <c r="O181" s="28"/>
      <c r="P181" s="28"/>
      <c r="Q181" s="1"/>
      <c r="R181" s="1"/>
      <c r="S181" s="1"/>
      <c r="T181" s="1"/>
      <c r="U181" s="28"/>
      <c r="V181" s="28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</row>
    <row r="186" spans="2:247" s="25" customFormat="1" x14ac:dyDescent="0.3">
      <c r="B186" s="1"/>
      <c r="D186" s="26"/>
      <c r="E186" s="27"/>
      <c r="F186" s="26"/>
      <c r="G186" s="26"/>
      <c r="H186" s="27"/>
      <c r="I186" s="26"/>
      <c r="J186" s="28"/>
      <c r="K186" s="28"/>
      <c r="L186" s="1"/>
      <c r="M186" s="1"/>
      <c r="N186" s="1"/>
      <c r="O186" s="28"/>
      <c r="P186" s="28"/>
      <c r="Q186" s="1"/>
      <c r="R186" s="1"/>
      <c r="S186" s="1"/>
      <c r="T186" s="1"/>
      <c r="U186" s="28"/>
      <c r="V186" s="28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</row>
    <row r="188" spans="2:247" s="25" customFormat="1" x14ac:dyDescent="0.3">
      <c r="B188" s="1"/>
      <c r="D188" s="26"/>
      <c r="E188" s="27"/>
      <c r="F188" s="26"/>
      <c r="G188" s="26"/>
      <c r="H188" s="27"/>
      <c r="I188" s="26"/>
      <c r="J188" s="28"/>
      <c r="K188" s="28"/>
      <c r="L188" s="1"/>
      <c r="M188" s="1"/>
      <c r="N188" s="1"/>
      <c r="O188" s="28"/>
      <c r="P188" s="28"/>
      <c r="Q188" s="1"/>
      <c r="R188" s="1"/>
      <c r="S188" s="1"/>
      <c r="T188" s="1"/>
      <c r="U188" s="28"/>
      <c r="V188" s="28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</row>
    <row r="189" spans="2:247" s="25" customFormat="1" x14ac:dyDescent="0.3">
      <c r="B189" s="1"/>
      <c r="D189" s="26"/>
      <c r="E189" s="27"/>
      <c r="F189" s="26"/>
      <c r="G189" s="26"/>
      <c r="H189" s="27"/>
      <c r="I189" s="26"/>
      <c r="J189" s="28"/>
      <c r="K189" s="28"/>
      <c r="L189" s="1"/>
      <c r="M189" s="1"/>
      <c r="N189" s="1"/>
      <c r="O189" s="28"/>
      <c r="P189" s="28"/>
      <c r="Q189" s="1"/>
      <c r="R189" s="1"/>
      <c r="S189" s="1"/>
      <c r="T189" s="1"/>
      <c r="U189" s="28"/>
      <c r="V189" s="28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</row>
    <row r="190" spans="2:247" s="25" customFormat="1" x14ac:dyDescent="0.3">
      <c r="B190" s="1"/>
      <c r="D190" s="26"/>
      <c r="E190" s="27"/>
      <c r="F190" s="26"/>
      <c r="G190" s="26"/>
      <c r="H190" s="27"/>
      <c r="I190" s="26"/>
      <c r="J190" s="28"/>
      <c r="K190" s="28"/>
      <c r="L190" s="1"/>
      <c r="M190" s="1"/>
      <c r="N190" s="1"/>
      <c r="O190" s="28"/>
      <c r="P190" s="28"/>
      <c r="Q190" s="1"/>
      <c r="R190" s="1"/>
      <c r="S190" s="1"/>
      <c r="T190" s="1"/>
      <c r="U190" s="28"/>
      <c r="V190" s="28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</row>
    <row r="191" spans="2:247" s="25" customFormat="1" x14ac:dyDescent="0.3">
      <c r="B191" s="1"/>
      <c r="D191" s="26"/>
      <c r="E191" s="27"/>
      <c r="F191" s="26"/>
      <c r="G191" s="26"/>
      <c r="H191" s="27"/>
      <c r="I191" s="26"/>
      <c r="J191" s="28"/>
      <c r="K191" s="28"/>
      <c r="L191" s="1"/>
      <c r="M191" s="1"/>
      <c r="N191" s="1"/>
      <c r="O191" s="28"/>
      <c r="P191" s="28"/>
      <c r="Q191" s="1"/>
      <c r="R191" s="1"/>
      <c r="S191" s="1"/>
      <c r="T191" s="1"/>
      <c r="U191" s="28"/>
      <c r="V191" s="28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</row>
    <row r="192" spans="2:247" s="25" customFormat="1" x14ac:dyDescent="0.3">
      <c r="B192" s="1"/>
      <c r="D192" s="26"/>
      <c r="E192" s="27"/>
      <c r="F192" s="26"/>
      <c r="G192" s="26"/>
      <c r="H192" s="27"/>
      <c r="I192" s="26"/>
      <c r="J192" s="28"/>
      <c r="K192" s="28"/>
      <c r="L192" s="1"/>
      <c r="M192" s="1"/>
      <c r="N192" s="1"/>
      <c r="O192" s="28"/>
      <c r="P192" s="28"/>
      <c r="Q192" s="1"/>
      <c r="R192" s="1"/>
      <c r="S192" s="1"/>
      <c r="T192" s="1"/>
      <c r="U192" s="28"/>
      <c r="V192" s="28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</row>
    <row r="194" spans="2:247" s="25" customFormat="1" x14ac:dyDescent="0.3">
      <c r="B194" s="1"/>
      <c r="D194" s="26"/>
      <c r="E194" s="27"/>
      <c r="F194" s="26"/>
      <c r="G194" s="26"/>
      <c r="H194" s="27"/>
      <c r="I194" s="26"/>
      <c r="J194" s="28"/>
      <c r="K194" s="28"/>
      <c r="L194" s="1"/>
      <c r="M194" s="1"/>
      <c r="N194" s="1"/>
      <c r="O194" s="28"/>
      <c r="P194" s="28"/>
      <c r="Q194" s="1"/>
      <c r="R194" s="1"/>
      <c r="S194" s="1"/>
      <c r="T194" s="1"/>
      <c r="U194" s="28"/>
      <c r="V194" s="28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</row>
    <row r="196" spans="2:247" s="25" customFormat="1" x14ac:dyDescent="0.3">
      <c r="B196" s="1"/>
      <c r="D196" s="26"/>
      <c r="E196" s="27"/>
      <c r="F196" s="26"/>
      <c r="G196" s="26"/>
      <c r="H196" s="27"/>
      <c r="I196" s="26"/>
      <c r="J196" s="28"/>
      <c r="K196" s="28"/>
      <c r="L196" s="1"/>
      <c r="M196" s="1"/>
      <c r="N196" s="1"/>
      <c r="O196" s="28"/>
      <c r="P196" s="28"/>
      <c r="Q196" s="1"/>
      <c r="R196" s="1"/>
      <c r="S196" s="1"/>
      <c r="T196" s="1"/>
      <c r="U196" s="28"/>
      <c r="V196" s="28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</row>
    <row r="197" spans="2:247" s="25" customFormat="1" x14ac:dyDescent="0.3">
      <c r="B197" s="1"/>
      <c r="D197" s="26"/>
      <c r="E197" s="27"/>
      <c r="F197" s="26"/>
      <c r="G197" s="26"/>
      <c r="H197" s="27"/>
      <c r="I197" s="26"/>
      <c r="J197" s="28"/>
      <c r="K197" s="28"/>
      <c r="L197" s="1"/>
      <c r="M197" s="1"/>
      <c r="N197" s="1"/>
      <c r="O197" s="28"/>
      <c r="P197" s="28"/>
      <c r="Q197" s="1"/>
      <c r="R197" s="1"/>
      <c r="S197" s="1"/>
      <c r="T197" s="1"/>
      <c r="U197" s="28"/>
      <c r="V197" s="28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</row>
    <row r="199" spans="2:247" s="25" customFormat="1" x14ac:dyDescent="0.3">
      <c r="B199" s="1"/>
      <c r="D199" s="26"/>
      <c r="E199" s="27"/>
      <c r="F199" s="26"/>
      <c r="G199" s="26"/>
      <c r="H199" s="27"/>
      <c r="I199" s="26"/>
      <c r="J199" s="28"/>
      <c r="K199" s="28"/>
      <c r="L199" s="1"/>
      <c r="M199" s="1"/>
      <c r="N199" s="1"/>
      <c r="O199" s="28"/>
      <c r="P199" s="28"/>
      <c r="Q199" s="1"/>
      <c r="R199" s="1"/>
      <c r="S199" s="1"/>
      <c r="T199" s="1"/>
      <c r="U199" s="28"/>
      <c r="V199" s="28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</row>
    <row r="200" spans="2:247" s="25" customFormat="1" x14ac:dyDescent="0.3">
      <c r="B200" s="1"/>
      <c r="D200" s="26"/>
      <c r="E200" s="27"/>
      <c r="F200" s="26"/>
      <c r="G200" s="26"/>
      <c r="H200" s="27"/>
      <c r="I200" s="26"/>
      <c r="J200" s="28"/>
      <c r="K200" s="28"/>
      <c r="L200" s="1"/>
      <c r="M200" s="1"/>
      <c r="N200" s="1"/>
      <c r="O200" s="28"/>
      <c r="P200" s="28"/>
      <c r="Q200" s="1"/>
      <c r="R200" s="1"/>
      <c r="S200" s="1"/>
      <c r="T200" s="1"/>
      <c r="U200" s="28"/>
      <c r="V200" s="28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</row>
    <row r="201" spans="2:247" s="25" customFormat="1" x14ac:dyDescent="0.3">
      <c r="B201" s="1"/>
      <c r="D201" s="26"/>
      <c r="E201" s="27"/>
      <c r="F201" s="26"/>
      <c r="G201" s="26"/>
      <c r="H201" s="27"/>
      <c r="I201" s="26"/>
      <c r="J201" s="28"/>
      <c r="K201" s="28"/>
      <c r="L201" s="1"/>
      <c r="M201" s="1"/>
      <c r="N201" s="1"/>
      <c r="O201" s="28"/>
      <c r="P201" s="28"/>
      <c r="Q201" s="1"/>
      <c r="R201" s="1"/>
      <c r="S201" s="1"/>
      <c r="T201" s="1"/>
      <c r="U201" s="28"/>
      <c r="V201" s="28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</row>
    <row r="202" spans="2:247" s="25" customFormat="1" x14ac:dyDescent="0.3">
      <c r="B202" s="1"/>
      <c r="D202" s="26"/>
      <c r="E202" s="27"/>
      <c r="F202" s="26"/>
      <c r="G202" s="26"/>
      <c r="H202" s="27"/>
      <c r="I202" s="26"/>
      <c r="J202" s="28"/>
      <c r="K202" s="28"/>
      <c r="L202" s="1"/>
      <c r="M202" s="1"/>
      <c r="N202" s="1"/>
      <c r="O202" s="28"/>
      <c r="P202" s="28"/>
      <c r="Q202" s="1"/>
      <c r="R202" s="1"/>
      <c r="S202" s="1"/>
      <c r="T202" s="1"/>
      <c r="U202" s="28"/>
      <c r="V202" s="28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</row>
    <row r="203" spans="2:247" s="25" customFormat="1" x14ac:dyDescent="0.3">
      <c r="B203" s="1"/>
      <c r="D203" s="26"/>
      <c r="E203" s="27"/>
      <c r="F203" s="26"/>
      <c r="G203" s="26"/>
      <c r="H203" s="27"/>
      <c r="I203" s="26"/>
      <c r="J203" s="28"/>
      <c r="K203" s="28"/>
      <c r="L203" s="1"/>
      <c r="M203" s="1"/>
      <c r="N203" s="1"/>
      <c r="O203" s="28"/>
      <c r="P203" s="28"/>
      <c r="Q203" s="1"/>
      <c r="R203" s="1"/>
      <c r="S203" s="1"/>
      <c r="T203" s="1"/>
      <c r="U203" s="28"/>
      <c r="V203" s="28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</row>
    <row r="204" spans="2:247" s="25" customFormat="1" x14ac:dyDescent="0.3">
      <c r="B204" s="1"/>
      <c r="D204" s="26"/>
      <c r="E204" s="27"/>
      <c r="F204" s="26"/>
      <c r="G204" s="26"/>
      <c r="H204" s="27"/>
      <c r="I204" s="26"/>
      <c r="J204" s="28"/>
      <c r="K204" s="28"/>
      <c r="L204" s="1"/>
      <c r="M204" s="1"/>
      <c r="N204" s="1"/>
      <c r="O204" s="28"/>
      <c r="P204" s="28"/>
      <c r="Q204" s="1"/>
      <c r="R204" s="1"/>
      <c r="S204" s="1"/>
      <c r="T204" s="1"/>
      <c r="U204" s="28"/>
      <c r="V204" s="28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</row>
    <row r="205" spans="2:247" s="25" customFormat="1" x14ac:dyDescent="0.3">
      <c r="B205" s="1"/>
      <c r="D205" s="26"/>
      <c r="E205" s="27"/>
      <c r="F205" s="26"/>
      <c r="G205" s="26"/>
      <c r="H205" s="27"/>
      <c r="I205" s="26"/>
      <c r="J205" s="28"/>
      <c r="K205" s="28"/>
      <c r="L205" s="1"/>
      <c r="M205" s="1"/>
      <c r="N205" s="1"/>
      <c r="O205" s="28"/>
      <c r="P205" s="28"/>
      <c r="Q205" s="1"/>
      <c r="R205" s="1"/>
      <c r="S205" s="1"/>
      <c r="T205" s="1"/>
      <c r="U205" s="28"/>
      <c r="V205" s="28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</row>
    <row r="206" spans="2:247" s="25" customFormat="1" x14ac:dyDescent="0.3">
      <c r="B206" s="1"/>
      <c r="D206" s="26"/>
      <c r="E206" s="27"/>
      <c r="F206" s="26"/>
      <c r="G206" s="26"/>
      <c r="H206" s="27"/>
      <c r="I206" s="26"/>
      <c r="J206" s="28"/>
      <c r="K206" s="28"/>
      <c r="L206" s="1"/>
      <c r="M206" s="1"/>
      <c r="N206" s="1"/>
      <c r="O206" s="28"/>
      <c r="P206" s="28"/>
      <c r="Q206" s="1"/>
      <c r="R206" s="1"/>
      <c r="S206" s="1"/>
      <c r="T206" s="1"/>
      <c r="U206" s="28"/>
      <c r="V206" s="28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</row>
    <row r="207" spans="2:247" s="25" customFormat="1" x14ac:dyDescent="0.3">
      <c r="B207" s="1"/>
      <c r="D207" s="26"/>
      <c r="E207" s="27"/>
      <c r="F207" s="26"/>
      <c r="G207" s="26"/>
      <c r="H207" s="27"/>
      <c r="I207" s="26"/>
      <c r="J207" s="28"/>
      <c r="K207" s="28"/>
      <c r="L207" s="1"/>
      <c r="M207" s="1"/>
      <c r="N207" s="1"/>
      <c r="O207" s="28"/>
      <c r="P207" s="28"/>
      <c r="Q207" s="1"/>
      <c r="R207" s="1"/>
      <c r="S207" s="1"/>
      <c r="T207" s="1"/>
      <c r="U207" s="28"/>
      <c r="V207" s="28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</row>
    <row r="208" spans="2:247" s="25" customFormat="1" x14ac:dyDescent="0.3">
      <c r="B208" s="1"/>
      <c r="D208" s="26"/>
      <c r="E208" s="27"/>
      <c r="F208" s="26"/>
      <c r="G208" s="26"/>
      <c r="H208" s="27"/>
      <c r="I208" s="26"/>
      <c r="J208" s="28"/>
      <c r="K208" s="28"/>
      <c r="L208" s="1"/>
      <c r="M208" s="1"/>
      <c r="N208" s="1"/>
      <c r="O208" s="28"/>
      <c r="P208" s="28"/>
      <c r="Q208" s="1"/>
      <c r="R208" s="1"/>
      <c r="S208" s="1"/>
      <c r="T208" s="1"/>
      <c r="U208" s="28"/>
      <c r="V208" s="28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</row>
    <row r="209" spans="2:247" s="25" customFormat="1" x14ac:dyDescent="0.3">
      <c r="B209" s="1"/>
      <c r="D209" s="26"/>
      <c r="E209" s="27"/>
      <c r="F209" s="26"/>
      <c r="G209" s="26"/>
      <c r="H209" s="27"/>
      <c r="I209" s="26"/>
      <c r="J209" s="28"/>
      <c r="K209" s="28"/>
      <c r="L209" s="1"/>
      <c r="M209" s="1"/>
      <c r="N209" s="1"/>
      <c r="O209" s="28"/>
      <c r="P209" s="28"/>
      <c r="Q209" s="1"/>
      <c r="R209" s="1"/>
      <c r="S209" s="1"/>
      <c r="T209" s="1"/>
      <c r="U209" s="28"/>
      <c r="V209" s="28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</row>
    <row r="210" spans="2:247" s="25" customFormat="1" x14ac:dyDescent="0.3">
      <c r="B210" s="1"/>
      <c r="D210" s="26"/>
      <c r="E210" s="27"/>
      <c r="F210" s="26"/>
      <c r="G210" s="26"/>
      <c r="H210" s="27"/>
      <c r="I210" s="26"/>
      <c r="J210" s="28"/>
      <c r="K210" s="28"/>
      <c r="L210" s="1"/>
      <c r="M210" s="1"/>
      <c r="N210" s="1"/>
      <c r="O210" s="28"/>
      <c r="P210" s="28"/>
      <c r="Q210" s="1"/>
      <c r="R210" s="1"/>
      <c r="S210" s="1"/>
      <c r="T210" s="1"/>
      <c r="U210" s="28"/>
      <c r="V210" s="28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</row>
    <row r="212" spans="2:247" s="25" customFormat="1" x14ac:dyDescent="0.3">
      <c r="B212" s="1"/>
      <c r="D212" s="26"/>
      <c r="E212" s="27"/>
      <c r="F212" s="26"/>
      <c r="G212" s="26"/>
      <c r="H212" s="27"/>
      <c r="I212" s="26"/>
      <c r="J212" s="28"/>
      <c r="K212" s="28"/>
      <c r="L212" s="1"/>
      <c r="M212" s="1"/>
      <c r="N212" s="1"/>
      <c r="O212" s="28"/>
      <c r="P212" s="28"/>
      <c r="Q212" s="1"/>
      <c r="R212" s="1"/>
      <c r="S212" s="1"/>
      <c r="T212" s="1"/>
      <c r="U212" s="28"/>
      <c r="V212" s="28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</row>
    <row r="213" spans="2:247" s="25" customFormat="1" x14ac:dyDescent="0.3">
      <c r="B213" s="1"/>
      <c r="D213" s="26"/>
      <c r="E213" s="27"/>
      <c r="F213" s="26"/>
      <c r="G213" s="26"/>
      <c r="H213" s="27"/>
      <c r="I213" s="26"/>
      <c r="J213" s="28"/>
      <c r="K213" s="28"/>
      <c r="L213" s="1"/>
      <c r="M213" s="1"/>
      <c r="N213" s="1"/>
      <c r="O213" s="28"/>
      <c r="P213" s="28"/>
      <c r="Q213" s="1"/>
      <c r="R213" s="1"/>
      <c r="S213" s="1"/>
      <c r="T213" s="1"/>
      <c r="U213" s="28"/>
      <c r="V213" s="28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</row>
    <row r="214" spans="2:247" s="25" customFormat="1" x14ac:dyDescent="0.3">
      <c r="B214" s="1"/>
      <c r="D214" s="26"/>
      <c r="E214" s="27"/>
      <c r="F214" s="26"/>
      <c r="G214" s="26"/>
      <c r="H214" s="27"/>
      <c r="I214" s="26"/>
      <c r="J214" s="28"/>
      <c r="K214" s="28"/>
      <c r="L214" s="1"/>
      <c r="M214" s="1"/>
      <c r="N214" s="1"/>
      <c r="O214" s="28"/>
      <c r="P214" s="28"/>
      <c r="Q214" s="1"/>
      <c r="R214" s="1"/>
      <c r="S214" s="1"/>
      <c r="T214" s="1"/>
      <c r="U214" s="28"/>
      <c r="V214" s="28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</row>
    <row r="215" spans="2:247" s="25" customFormat="1" x14ac:dyDescent="0.3">
      <c r="B215" s="1"/>
      <c r="D215" s="26"/>
      <c r="E215" s="27"/>
      <c r="F215" s="26"/>
      <c r="G215" s="26"/>
      <c r="H215" s="27"/>
      <c r="I215" s="26"/>
      <c r="J215" s="28"/>
      <c r="K215" s="28"/>
      <c r="L215" s="1"/>
      <c r="M215" s="1"/>
      <c r="N215" s="1"/>
      <c r="O215" s="28"/>
      <c r="P215" s="28"/>
      <c r="Q215" s="1"/>
      <c r="R215" s="1"/>
      <c r="S215" s="1"/>
      <c r="T215" s="1"/>
      <c r="U215" s="28"/>
      <c r="V215" s="28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</row>
    <row r="216" spans="2:247" s="25" customFormat="1" x14ac:dyDescent="0.3">
      <c r="B216" s="1"/>
      <c r="D216" s="26"/>
      <c r="E216" s="27"/>
      <c r="F216" s="26"/>
      <c r="G216" s="26"/>
      <c r="H216" s="27"/>
      <c r="I216" s="26"/>
      <c r="J216" s="28"/>
      <c r="K216" s="28"/>
      <c r="L216" s="1"/>
      <c r="M216" s="1"/>
      <c r="N216" s="1"/>
      <c r="O216" s="28"/>
      <c r="P216" s="28"/>
      <c r="Q216" s="1"/>
      <c r="R216" s="1"/>
      <c r="S216" s="1"/>
      <c r="T216" s="1"/>
      <c r="U216" s="28"/>
      <c r="V216" s="28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</row>
    <row r="217" spans="2:247" s="25" customFormat="1" x14ac:dyDescent="0.3">
      <c r="B217" s="1"/>
      <c r="D217" s="26"/>
      <c r="E217" s="27"/>
      <c r="F217" s="26"/>
      <c r="G217" s="26"/>
      <c r="H217" s="27"/>
      <c r="I217" s="26"/>
      <c r="J217" s="28"/>
      <c r="K217" s="28"/>
      <c r="L217" s="1"/>
      <c r="M217" s="1"/>
      <c r="N217" s="1"/>
      <c r="O217" s="28"/>
      <c r="P217" s="28"/>
      <c r="Q217" s="1"/>
      <c r="R217" s="1"/>
      <c r="S217" s="1"/>
      <c r="T217" s="1"/>
      <c r="U217" s="28"/>
      <c r="V217" s="28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</row>
    <row r="219" spans="2:247" s="25" customFormat="1" x14ac:dyDescent="0.3">
      <c r="B219" s="1"/>
      <c r="D219" s="26"/>
      <c r="E219" s="27"/>
      <c r="F219" s="26"/>
      <c r="G219" s="26"/>
      <c r="H219" s="27"/>
      <c r="I219" s="26"/>
      <c r="J219" s="28"/>
      <c r="K219" s="28"/>
      <c r="L219" s="1"/>
      <c r="M219" s="1"/>
      <c r="N219" s="1"/>
      <c r="O219" s="28"/>
      <c r="P219" s="28"/>
      <c r="Q219" s="1"/>
      <c r="R219" s="1"/>
      <c r="S219" s="1"/>
      <c r="T219" s="1"/>
      <c r="U219" s="28"/>
      <c r="V219" s="28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</row>
    <row r="220" spans="2:247" s="25" customFormat="1" x14ac:dyDescent="0.3">
      <c r="B220" s="1"/>
      <c r="D220" s="26"/>
      <c r="E220" s="27"/>
      <c r="F220" s="26"/>
      <c r="G220" s="26"/>
      <c r="H220" s="27"/>
      <c r="I220" s="26"/>
      <c r="J220" s="28"/>
      <c r="K220" s="28"/>
      <c r="L220" s="1"/>
      <c r="M220" s="1"/>
      <c r="N220" s="1"/>
      <c r="O220" s="28"/>
      <c r="P220" s="28"/>
      <c r="Q220" s="1"/>
      <c r="R220" s="1"/>
      <c r="S220" s="1"/>
      <c r="T220" s="1"/>
      <c r="U220" s="28"/>
      <c r="V220" s="28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</row>
    <row r="221" spans="2:247" s="25" customFormat="1" x14ac:dyDescent="0.3">
      <c r="B221" s="1"/>
      <c r="D221" s="26"/>
      <c r="E221" s="27"/>
      <c r="F221" s="26"/>
      <c r="G221" s="26"/>
      <c r="H221" s="27"/>
      <c r="I221" s="26"/>
      <c r="J221" s="28"/>
      <c r="K221" s="28"/>
      <c r="L221" s="1"/>
      <c r="M221" s="1"/>
      <c r="N221" s="1"/>
      <c r="O221" s="28"/>
      <c r="P221" s="28"/>
      <c r="Q221" s="1"/>
      <c r="R221" s="1"/>
      <c r="S221" s="1"/>
      <c r="T221" s="1"/>
      <c r="U221" s="28"/>
      <c r="V221" s="28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</row>
    <row r="222" spans="2:247" s="25" customFormat="1" x14ac:dyDescent="0.3">
      <c r="B222" s="1"/>
      <c r="D222" s="26"/>
      <c r="E222" s="27"/>
      <c r="F222" s="26"/>
      <c r="G222" s="26"/>
      <c r="H222" s="27"/>
      <c r="I222" s="26"/>
      <c r="J222" s="28"/>
      <c r="K222" s="28"/>
      <c r="L222" s="1"/>
      <c r="M222" s="1"/>
      <c r="N222" s="1"/>
      <c r="O222" s="28"/>
      <c r="P222" s="28"/>
      <c r="Q222" s="1"/>
      <c r="R222" s="1"/>
      <c r="S222" s="1"/>
      <c r="T222" s="1"/>
      <c r="U222" s="28"/>
      <c r="V222" s="28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</row>
    <row r="223" spans="2:247" s="25" customFormat="1" x14ac:dyDescent="0.3">
      <c r="B223" s="1"/>
      <c r="D223" s="26"/>
      <c r="E223" s="27"/>
      <c r="F223" s="26"/>
      <c r="G223" s="26"/>
      <c r="H223" s="27"/>
      <c r="I223" s="26"/>
      <c r="J223" s="28"/>
      <c r="K223" s="28"/>
      <c r="L223" s="1"/>
      <c r="M223" s="1"/>
      <c r="N223" s="1"/>
      <c r="O223" s="28"/>
      <c r="P223" s="28"/>
      <c r="Q223" s="1"/>
      <c r="R223" s="1"/>
      <c r="S223" s="1"/>
      <c r="T223" s="1"/>
      <c r="U223" s="28"/>
      <c r="V223" s="28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</row>
    <row r="224" spans="2:247" s="25" customFormat="1" x14ac:dyDescent="0.3">
      <c r="B224" s="1"/>
      <c r="D224" s="26"/>
      <c r="E224" s="27"/>
      <c r="F224" s="26"/>
      <c r="G224" s="26"/>
      <c r="H224" s="27"/>
      <c r="I224" s="26"/>
      <c r="J224" s="28"/>
      <c r="K224" s="28"/>
      <c r="L224" s="1"/>
      <c r="M224" s="1"/>
      <c r="N224" s="1"/>
      <c r="O224" s="28"/>
      <c r="P224" s="28"/>
      <c r="Q224" s="1"/>
      <c r="R224" s="1"/>
      <c r="S224" s="1"/>
      <c r="T224" s="1"/>
      <c r="U224" s="28"/>
      <c r="V224" s="28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</row>
    <row r="226" spans="2:247" s="25" customFormat="1" x14ac:dyDescent="0.3">
      <c r="B226" s="1"/>
      <c r="D226" s="26"/>
      <c r="E226" s="27"/>
      <c r="F226" s="26"/>
      <c r="G226" s="26"/>
      <c r="H226" s="27"/>
      <c r="I226" s="26"/>
      <c r="J226" s="28"/>
      <c r="K226" s="28"/>
      <c r="L226" s="1"/>
      <c r="M226" s="1"/>
      <c r="N226" s="1"/>
      <c r="O226" s="28"/>
      <c r="P226" s="28"/>
      <c r="Q226" s="1"/>
      <c r="R226" s="1"/>
      <c r="S226" s="1"/>
      <c r="T226" s="1"/>
      <c r="U226" s="28"/>
      <c r="V226" s="28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</row>
    <row r="227" spans="2:247" s="25" customFormat="1" x14ac:dyDescent="0.3">
      <c r="B227" s="1"/>
      <c r="D227" s="26"/>
      <c r="E227" s="27"/>
      <c r="F227" s="26"/>
      <c r="G227" s="26"/>
      <c r="H227" s="27"/>
      <c r="I227" s="26"/>
      <c r="J227" s="28"/>
      <c r="K227" s="28"/>
      <c r="L227" s="1"/>
      <c r="M227" s="1"/>
      <c r="N227" s="1"/>
      <c r="O227" s="28"/>
      <c r="P227" s="28"/>
      <c r="Q227" s="1"/>
      <c r="R227" s="1"/>
      <c r="S227" s="1"/>
      <c r="T227" s="1"/>
      <c r="U227" s="28"/>
      <c r="V227" s="28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</row>
    <row r="228" spans="2:247" s="25" customFormat="1" x14ac:dyDescent="0.3">
      <c r="B228" s="1"/>
      <c r="D228" s="26"/>
      <c r="E228" s="27"/>
      <c r="F228" s="26"/>
      <c r="G228" s="26"/>
      <c r="H228" s="27"/>
      <c r="I228" s="26"/>
      <c r="J228" s="28"/>
      <c r="K228" s="28"/>
      <c r="L228" s="1"/>
      <c r="M228" s="1"/>
      <c r="N228" s="1"/>
      <c r="O228" s="28"/>
      <c r="P228" s="28"/>
      <c r="Q228" s="1"/>
      <c r="R228" s="1"/>
      <c r="S228" s="1"/>
      <c r="T228" s="1"/>
      <c r="U228" s="28"/>
      <c r="V228" s="28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</row>
    <row r="229" spans="2:247" s="25" customFormat="1" x14ac:dyDescent="0.3">
      <c r="B229" s="1"/>
      <c r="D229" s="26"/>
      <c r="E229" s="27"/>
      <c r="F229" s="26"/>
      <c r="G229" s="26"/>
      <c r="H229" s="27"/>
      <c r="I229" s="26"/>
      <c r="J229" s="28"/>
      <c r="K229" s="28"/>
      <c r="L229" s="1"/>
      <c r="M229" s="1"/>
      <c r="N229" s="1"/>
      <c r="O229" s="28"/>
      <c r="P229" s="28"/>
      <c r="Q229" s="1"/>
      <c r="R229" s="1"/>
      <c r="S229" s="1"/>
      <c r="T229" s="1"/>
      <c r="U229" s="28"/>
      <c r="V229" s="28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</row>
    <row r="230" spans="2:247" s="25" customFormat="1" x14ac:dyDescent="0.3">
      <c r="B230" s="1"/>
      <c r="D230" s="26"/>
      <c r="E230" s="27"/>
      <c r="F230" s="26"/>
      <c r="G230" s="26"/>
      <c r="H230" s="27"/>
      <c r="I230" s="26"/>
      <c r="J230" s="28"/>
      <c r="K230" s="28"/>
      <c r="L230" s="1"/>
      <c r="M230" s="1"/>
      <c r="N230" s="1"/>
      <c r="O230" s="28"/>
      <c r="P230" s="28"/>
      <c r="Q230" s="1"/>
      <c r="R230" s="1"/>
      <c r="S230" s="1"/>
      <c r="T230" s="1"/>
      <c r="U230" s="28"/>
      <c r="V230" s="28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</row>
    <row r="231" spans="2:247" s="25" customFormat="1" x14ac:dyDescent="0.3">
      <c r="B231" s="1"/>
      <c r="D231" s="26"/>
      <c r="E231" s="27"/>
      <c r="F231" s="26"/>
      <c r="G231" s="26"/>
      <c r="H231" s="27"/>
      <c r="I231" s="26"/>
      <c r="J231" s="28"/>
      <c r="K231" s="28"/>
      <c r="L231" s="1"/>
      <c r="M231" s="1"/>
      <c r="N231" s="1"/>
      <c r="O231" s="28"/>
      <c r="P231" s="28"/>
      <c r="Q231" s="1"/>
      <c r="R231" s="1"/>
      <c r="S231" s="1"/>
      <c r="T231" s="1"/>
      <c r="U231" s="28"/>
      <c r="V231" s="28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</row>
    <row r="233" spans="2:247" s="25" customFormat="1" x14ac:dyDescent="0.3">
      <c r="B233" s="1"/>
      <c r="D233" s="26"/>
      <c r="E233" s="27"/>
      <c r="F233" s="26"/>
      <c r="G233" s="26"/>
      <c r="H233" s="27"/>
      <c r="I233" s="26"/>
      <c r="J233" s="28"/>
      <c r="K233" s="28"/>
      <c r="L233" s="1"/>
      <c r="M233" s="1"/>
      <c r="N233" s="1"/>
      <c r="O233" s="28"/>
      <c r="P233" s="28"/>
      <c r="Q233" s="1"/>
      <c r="R233" s="1"/>
      <c r="S233" s="1"/>
      <c r="T233" s="1"/>
      <c r="U233" s="28"/>
      <c r="V233" s="28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</row>
    <row r="234" spans="2:247" s="25" customFormat="1" x14ac:dyDescent="0.3">
      <c r="B234" s="1"/>
      <c r="D234" s="26"/>
      <c r="E234" s="27"/>
      <c r="F234" s="26"/>
      <c r="G234" s="26"/>
      <c r="H234" s="27"/>
      <c r="I234" s="26"/>
      <c r="J234" s="28"/>
      <c r="K234" s="28"/>
      <c r="L234" s="1"/>
      <c r="M234" s="1"/>
      <c r="N234" s="1"/>
      <c r="O234" s="28"/>
      <c r="P234" s="28"/>
      <c r="Q234" s="1"/>
      <c r="R234" s="1"/>
      <c r="S234" s="1"/>
      <c r="T234" s="1"/>
      <c r="U234" s="28"/>
      <c r="V234" s="28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</row>
    <row r="235" spans="2:247" s="25" customFormat="1" x14ac:dyDescent="0.3">
      <c r="B235" s="1"/>
      <c r="D235" s="26"/>
      <c r="E235" s="27"/>
      <c r="F235" s="26"/>
      <c r="G235" s="26"/>
      <c r="H235" s="27"/>
      <c r="I235" s="26"/>
      <c r="J235" s="28"/>
      <c r="K235" s="28"/>
      <c r="L235" s="1"/>
      <c r="M235" s="1"/>
      <c r="N235" s="1"/>
      <c r="O235" s="28"/>
      <c r="P235" s="28"/>
      <c r="Q235" s="1"/>
      <c r="R235" s="1"/>
      <c r="S235" s="1"/>
      <c r="T235" s="1"/>
      <c r="U235" s="28"/>
      <c r="V235" s="28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</row>
    <row r="236" spans="2:247" s="25" customFormat="1" x14ac:dyDescent="0.3">
      <c r="B236" s="1"/>
      <c r="D236" s="26"/>
      <c r="E236" s="27"/>
      <c r="F236" s="26"/>
      <c r="G236" s="26"/>
      <c r="H236" s="27"/>
      <c r="I236" s="26"/>
      <c r="J236" s="28"/>
      <c r="K236" s="28"/>
      <c r="L236" s="1"/>
      <c r="M236" s="1"/>
      <c r="N236" s="1"/>
      <c r="O236" s="28"/>
      <c r="P236" s="28"/>
      <c r="Q236" s="1"/>
      <c r="R236" s="1"/>
      <c r="S236" s="1"/>
      <c r="T236" s="1"/>
      <c r="U236" s="28"/>
      <c r="V236" s="28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</row>
    <row r="237" spans="2:247" s="25" customFormat="1" x14ac:dyDescent="0.3">
      <c r="B237" s="1"/>
      <c r="D237" s="26"/>
      <c r="E237" s="27"/>
      <c r="F237" s="26"/>
      <c r="G237" s="26"/>
      <c r="H237" s="27"/>
      <c r="I237" s="26"/>
      <c r="J237" s="28"/>
      <c r="K237" s="28"/>
      <c r="L237" s="1"/>
      <c r="M237" s="1"/>
      <c r="N237" s="1"/>
      <c r="O237" s="28"/>
      <c r="P237" s="28"/>
      <c r="Q237" s="1"/>
      <c r="R237" s="1"/>
      <c r="S237" s="1"/>
      <c r="T237" s="1"/>
      <c r="U237" s="28"/>
      <c r="V237" s="28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</row>
    <row r="238" spans="2:247" s="25" customFormat="1" x14ac:dyDescent="0.3">
      <c r="B238" s="1"/>
      <c r="D238" s="26"/>
      <c r="E238" s="27"/>
      <c r="F238" s="26"/>
      <c r="G238" s="26"/>
      <c r="H238" s="27"/>
      <c r="I238" s="26"/>
      <c r="J238" s="28"/>
      <c r="K238" s="28"/>
      <c r="L238" s="1"/>
      <c r="M238" s="1"/>
      <c r="N238" s="1"/>
      <c r="O238" s="28"/>
      <c r="P238" s="28"/>
      <c r="Q238" s="1"/>
      <c r="R238" s="1"/>
      <c r="S238" s="1"/>
      <c r="T238" s="1"/>
      <c r="U238" s="28"/>
      <c r="V238" s="28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</row>
    <row r="239" spans="2:247" s="25" customFormat="1" x14ac:dyDescent="0.3">
      <c r="B239" s="1"/>
      <c r="D239" s="26"/>
      <c r="E239" s="27"/>
      <c r="F239" s="26"/>
      <c r="G239" s="26"/>
      <c r="H239" s="27"/>
      <c r="I239" s="26"/>
      <c r="J239" s="28"/>
      <c r="K239" s="28"/>
      <c r="L239" s="1"/>
      <c r="M239" s="1"/>
      <c r="N239" s="1"/>
      <c r="O239" s="28"/>
      <c r="P239" s="28"/>
      <c r="Q239" s="1"/>
      <c r="R239" s="1"/>
      <c r="S239" s="1"/>
      <c r="T239" s="1"/>
      <c r="U239" s="28"/>
      <c r="V239" s="28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</row>
    <row r="240" spans="2:247" s="25" customFormat="1" x14ac:dyDescent="0.3">
      <c r="B240" s="1"/>
      <c r="D240" s="26"/>
      <c r="E240" s="27"/>
      <c r="F240" s="26"/>
      <c r="G240" s="26"/>
      <c r="H240" s="27"/>
      <c r="I240" s="26"/>
      <c r="J240" s="28"/>
      <c r="K240" s="28"/>
      <c r="L240" s="1"/>
      <c r="M240" s="1"/>
      <c r="N240" s="1"/>
      <c r="O240" s="28"/>
      <c r="P240" s="28"/>
      <c r="Q240" s="1"/>
      <c r="R240" s="1"/>
      <c r="S240" s="1"/>
      <c r="T240" s="1"/>
      <c r="U240" s="28"/>
      <c r="V240" s="28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</row>
    <row r="241" spans="2:247" s="25" customFormat="1" x14ac:dyDescent="0.3">
      <c r="B241" s="1"/>
      <c r="D241" s="26"/>
      <c r="E241" s="27"/>
      <c r="F241" s="26"/>
      <c r="G241" s="26"/>
      <c r="H241" s="27"/>
      <c r="I241" s="26"/>
      <c r="J241" s="28"/>
      <c r="K241" s="28"/>
      <c r="L241" s="1"/>
      <c r="M241" s="1"/>
      <c r="N241" s="1"/>
      <c r="O241" s="28"/>
      <c r="P241" s="28"/>
      <c r="Q241" s="1"/>
      <c r="R241" s="1"/>
      <c r="S241" s="1"/>
      <c r="T241" s="1"/>
      <c r="U241" s="28"/>
      <c r="V241" s="28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</row>
    <row r="242" spans="2:247" s="25" customFormat="1" x14ac:dyDescent="0.3">
      <c r="B242" s="1"/>
      <c r="D242" s="26"/>
      <c r="E242" s="27"/>
      <c r="F242" s="26"/>
      <c r="G242" s="26"/>
      <c r="H242" s="27"/>
      <c r="I242" s="26"/>
      <c r="J242" s="28"/>
      <c r="K242" s="28"/>
      <c r="L242" s="1"/>
      <c r="M242" s="1"/>
      <c r="N242" s="1"/>
      <c r="O242" s="28"/>
      <c r="P242" s="28"/>
      <c r="Q242" s="1"/>
      <c r="R242" s="1"/>
      <c r="S242" s="1"/>
      <c r="T242" s="1"/>
      <c r="U242" s="28"/>
      <c r="V242" s="28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</row>
    <row r="243" spans="2:247" s="25" customFormat="1" x14ac:dyDescent="0.3">
      <c r="B243" s="1"/>
      <c r="D243" s="26"/>
      <c r="E243" s="27"/>
      <c r="F243" s="26"/>
      <c r="G243" s="26"/>
      <c r="H243" s="27"/>
      <c r="I243" s="26"/>
      <c r="J243" s="28"/>
      <c r="K243" s="28"/>
      <c r="L243" s="1"/>
      <c r="M243" s="1"/>
      <c r="N243" s="1"/>
      <c r="O243" s="28"/>
      <c r="P243" s="28"/>
      <c r="Q243" s="1"/>
      <c r="R243" s="1"/>
      <c r="S243" s="1"/>
      <c r="T243" s="1"/>
      <c r="U243" s="28"/>
      <c r="V243" s="28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</row>
    <row r="244" spans="2:247" s="25" customFormat="1" x14ac:dyDescent="0.3">
      <c r="B244" s="1"/>
      <c r="D244" s="26"/>
      <c r="E244" s="27"/>
      <c r="F244" s="26"/>
      <c r="G244" s="26"/>
      <c r="H244" s="27"/>
      <c r="I244" s="26"/>
      <c r="J244" s="28"/>
      <c r="K244" s="28"/>
      <c r="L244" s="1"/>
      <c r="M244" s="1"/>
      <c r="N244" s="1"/>
      <c r="O244" s="28"/>
      <c r="P244" s="28"/>
      <c r="Q244" s="1"/>
      <c r="R244" s="1"/>
      <c r="S244" s="1"/>
      <c r="T244" s="1"/>
      <c r="U244" s="28"/>
      <c r="V244" s="28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</row>
    <row r="245" spans="2:247" s="25" customFormat="1" x14ac:dyDescent="0.3">
      <c r="B245" s="1"/>
      <c r="D245" s="26"/>
      <c r="E245" s="27"/>
      <c r="F245" s="26"/>
      <c r="G245" s="26"/>
      <c r="H245" s="27"/>
      <c r="I245" s="26"/>
      <c r="J245" s="28"/>
      <c r="K245" s="28"/>
      <c r="L245" s="1"/>
      <c r="M245" s="1"/>
      <c r="N245" s="1"/>
      <c r="O245" s="28"/>
      <c r="P245" s="28"/>
      <c r="Q245" s="1"/>
      <c r="R245" s="1"/>
      <c r="S245" s="1"/>
      <c r="T245" s="1"/>
      <c r="U245" s="28"/>
      <c r="V245" s="28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</row>
    <row r="246" spans="2:247" s="25" customFormat="1" x14ac:dyDescent="0.3">
      <c r="B246" s="1"/>
      <c r="D246" s="26"/>
      <c r="E246" s="27"/>
      <c r="F246" s="26"/>
      <c r="G246" s="26"/>
      <c r="H246" s="27"/>
      <c r="I246" s="26"/>
      <c r="J246" s="28"/>
      <c r="K246" s="28"/>
      <c r="L246" s="1"/>
      <c r="M246" s="1"/>
      <c r="N246" s="1"/>
      <c r="O246" s="28"/>
      <c r="P246" s="28"/>
      <c r="Q246" s="1"/>
      <c r="R246" s="1"/>
      <c r="S246" s="1"/>
      <c r="T246" s="1"/>
      <c r="U246" s="28"/>
      <c r="V246" s="28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</row>
    <row r="247" spans="2:247" s="25" customFormat="1" x14ac:dyDescent="0.3">
      <c r="B247" s="1"/>
      <c r="D247" s="26"/>
      <c r="E247" s="27"/>
      <c r="F247" s="26"/>
      <c r="G247" s="26"/>
      <c r="H247" s="27"/>
      <c r="I247" s="26"/>
      <c r="J247" s="28"/>
      <c r="K247" s="28"/>
      <c r="L247" s="1"/>
      <c r="M247" s="1"/>
      <c r="N247" s="1"/>
      <c r="O247" s="28"/>
      <c r="P247" s="28"/>
      <c r="Q247" s="1"/>
      <c r="R247" s="1"/>
      <c r="S247" s="1"/>
      <c r="T247" s="1"/>
      <c r="U247" s="28"/>
      <c r="V247" s="28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</row>
    <row r="248" spans="2:247" s="25" customFormat="1" x14ac:dyDescent="0.3">
      <c r="B248" s="1"/>
      <c r="D248" s="26"/>
      <c r="E248" s="27"/>
      <c r="F248" s="26"/>
      <c r="G248" s="26"/>
      <c r="H248" s="27"/>
      <c r="I248" s="26"/>
      <c r="J248" s="28"/>
      <c r="K248" s="28"/>
      <c r="L248" s="1"/>
      <c r="M248" s="1"/>
      <c r="N248" s="1"/>
      <c r="O248" s="28"/>
      <c r="P248" s="28"/>
      <c r="Q248" s="1"/>
      <c r="R248" s="1"/>
      <c r="S248" s="1"/>
      <c r="T248" s="1"/>
      <c r="U248" s="28"/>
      <c r="V248" s="28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</row>
    <row r="249" spans="2:247" s="25" customFormat="1" x14ac:dyDescent="0.3">
      <c r="B249" s="1"/>
      <c r="D249" s="26"/>
      <c r="E249" s="27"/>
      <c r="F249" s="26"/>
      <c r="G249" s="26"/>
      <c r="H249" s="27"/>
      <c r="I249" s="26"/>
      <c r="J249" s="28"/>
      <c r="K249" s="28"/>
      <c r="L249" s="1"/>
      <c r="M249" s="1"/>
      <c r="N249" s="1"/>
      <c r="O249" s="28"/>
      <c r="P249" s="28"/>
      <c r="Q249" s="1"/>
      <c r="R249" s="1"/>
      <c r="S249" s="1"/>
      <c r="T249" s="1"/>
      <c r="U249" s="28"/>
      <c r="V249" s="28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</row>
    <row r="250" spans="2:247" s="25" customFormat="1" x14ac:dyDescent="0.3">
      <c r="B250" s="1"/>
      <c r="D250" s="26"/>
      <c r="E250" s="27"/>
      <c r="F250" s="26"/>
      <c r="G250" s="26"/>
      <c r="H250" s="27"/>
      <c r="I250" s="26"/>
      <c r="J250" s="28"/>
      <c r="K250" s="28"/>
      <c r="L250" s="1"/>
      <c r="M250" s="1"/>
      <c r="N250" s="1"/>
      <c r="O250" s="28"/>
      <c r="P250" s="28"/>
      <c r="Q250" s="1"/>
      <c r="R250" s="1"/>
      <c r="S250" s="1"/>
      <c r="T250" s="1"/>
      <c r="U250" s="28"/>
      <c r="V250" s="28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</row>
    <row r="251" spans="2:247" s="25" customFormat="1" x14ac:dyDescent="0.3">
      <c r="B251" s="1"/>
      <c r="D251" s="26"/>
      <c r="E251" s="27"/>
      <c r="F251" s="26"/>
      <c r="G251" s="26"/>
      <c r="H251" s="27"/>
      <c r="I251" s="26"/>
      <c r="J251" s="28"/>
      <c r="K251" s="28"/>
      <c r="L251" s="1"/>
      <c r="M251" s="1"/>
      <c r="N251" s="1"/>
      <c r="O251" s="28"/>
      <c r="P251" s="28"/>
      <c r="Q251" s="1"/>
      <c r="R251" s="1"/>
      <c r="S251" s="1"/>
      <c r="T251" s="1"/>
      <c r="U251" s="28"/>
      <c r="V251" s="28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  <c r="IE251" s="1"/>
      <c r="IF251" s="1"/>
      <c r="IG251" s="1"/>
      <c r="IH251" s="1"/>
      <c r="II251" s="1"/>
      <c r="IJ251" s="1"/>
      <c r="IK251" s="1"/>
      <c r="IL251" s="1"/>
      <c r="IM251" s="1"/>
    </row>
    <row r="252" spans="2:247" s="25" customFormat="1" x14ac:dyDescent="0.3">
      <c r="B252" s="1"/>
      <c r="D252" s="26"/>
      <c r="E252" s="27"/>
      <c r="F252" s="26"/>
      <c r="G252" s="26"/>
      <c r="H252" s="27"/>
      <c r="I252" s="26"/>
      <c r="J252" s="28"/>
      <c r="K252" s="28"/>
      <c r="L252" s="1"/>
      <c r="M252" s="1"/>
      <c r="N252" s="1"/>
      <c r="O252" s="28"/>
      <c r="P252" s="28"/>
      <c r="Q252" s="1"/>
      <c r="R252" s="1"/>
      <c r="S252" s="1"/>
      <c r="T252" s="1"/>
      <c r="U252" s="28"/>
      <c r="V252" s="28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</row>
    <row r="253" spans="2:247" s="25" customFormat="1" x14ac:dyDescent="0.3">
      <c r="B253" s="1"/>
      <c r="D253" s="26"/>
      <c r="E253" s="27"/>
      <c r="F253" s="26"/>
      <c r="G253" s="26"/>
      <c r="H253" s="27"/>
      <c r="I253" s="26"/>
      <c r="J253" s="28"/>
      <c r="K253" s="28"/>
      <c r="L253" s="1"/>
      <c r="M253" s="1"/>
      <c r="N253" s="1"/>
      <c r="O253" s="28"/>
      <c r="P253" s="28"/>
      <c r="Q253" s="1"/>
      <c r="R253" s="1"/>
      <c r="S253" s="1"/>
      <c r="T253" s="1"/>
      <c r="U253" s="28"/>
      <c r="V253" s="28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  <c r="HL253" s="1"/>
      <c r="HM253" s="1"/>
      <c r="HN253" s="1"/>
      <c r="HO253" s="1"/>
      <c r="HP253" s="1"/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  <c r="IL253" s="1"/>
      <c r="IM253" s="1"/>
    </row>
    <row r="254" spans="2:247" s="25" customFormat="1" x14ac:dyDescent="0.3">
      <c r="B254" s="1"/>
      <c r="D254" s="26"/>
      <c r="E254" s="27"/>
      <c r="F254" s="26"/>
      <c r="G254" s="26"/>
      <c r="H254" s="27"/>
      <c r="I254" s="26"/>
      <c r="J254" s="28"/>
      <c r="K254" s="28"/>
      <c r="L254" s="1"/>
      <c r="M254" s="1"/>
      <c r="N254" s="1"/>
      <c r="O254" s="28"/>
      <c r="P254" s="28"/>
      <c r="Q254" s="1"/>
      <c r="R254" s="1"/>
      <c r="S254" s="1"/>
      <c r="T254" s="1"/>
      <c r="U254" s="28"/>
      <c r="V254" s="28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</row>
    <row r="255" spans="2:247" s="25" customFormat="1" x14ac:dyDescent="0.3">
      <c r="B255" s="1"/>
      <c r="D255" s="26"/>
      <c r="E255" s="27"/>
      <c r="F255" s="26"/>
      <c r="G255" s="26"/>
      <c r="H255" s="27"/>
      <c r="I255" s="26"/>
      <c r="J255" s="28"/>
      <c r="K255" s="28"/>
      <c r="L255" s="1"/>
      <c r="M255" s="1"/>
      <c r="N255" s="1"/>
      <c r="O255" s="28"/>
      <c r="P255" s="28"/>
      <c r="Q255" s="1"/>
      <c r="R255" s="1"/>
      <c r="S255" s="1"/>
      <c r="T255" s="1"/>
      <c r="U255" s="28"/>
      <c r="V255" s="28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  <c r="IL255" s="1"/>
      <c r="IM255" s="1"/>
    </row>
    <row r="256" spans="2:247" s="25" customFormat="1" x14ac:dyDescent="0.3">
      <c r="B256" s="1"/>
      <c r="D256" s="26"/>
      <c r="E256" s="27"/>
      <c r="F256" s="26"/>
      <c r="G256" s="26"/>
      <c r="H256" s="27"/>
      <c r="I256" s="26"/>
      <c r="J256" s="28"/>
      <c r="K256" s="28"/>
      <c r="L256" s="1"/>
      <c r="M256" s="1"/>
      <c r="N256" s="1"/>
      <c r="O256" s="28"/>
      <c r="P256" s="28"/>
      <c r="Q256" s="1"/>
      <c r="R256" s="1"/>
      <c r="S256" s="1"/>
      <c r="T256" s="1"/>
      <c r="U256" s="28"/>
      <c r="V256" s="28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  <c r="IL256" s="1"/>
      <c r="IM256" s="1"/>
    </row>
    <row r="257" spans="2:247" s="25" customFormat="1" x14ac:dyDescent="0.3">
      <c r="B257" s="1"/>
      <c r="D257" s="26"/>
      <c r="E257" s="27"/>
      <c r="F257" s="26"/>
      <c r="G257" s="26"/>
      <c r="H257" s="27"/>
      <c r="I257" s="26"/>
      <c r="J257" s="28"/>
      <c r="K257" s="28"/>
      <c r="L257" s="1"/>
      <c r="M257" s="1"/>
      <c r="N257" s="1"/>
      <c r="O257" s="28"/>
      <c r="P257" s="28"/>
      <c r="Q257" s="1"/>
      <c r="R257" s="1"/>
      <c r="S257" s="1"/>
      <c r="T257" s="1"/>
      <c r="U257" s="28"/>
      <c r="V257" s="28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  <c r="IL257" s="1"/>
      <c r="IM257" s="1"/>
    </row>
    <row r="258" spans="2:247" s="25" customFormat="1" x14ac:dyDescent="0.3">
      <c r="B258" s="1"/>
      <c r="D258" s="26"/>
      <c r="E258" s="27"/>
      <c r="F258" s="26"/>
      <c r="G258" s="26"/>
      <c r="H258" s="27"/>
      <c r="I258" s="26"/>
      <c r="J258" s="28"/>
      <c r="K258" s="28"/>
      <c r="L258" s="1"/>
      <c r="M258" s="1"/>
      <c r="N258" s="1"/>
      <c r="O258" s="28"/>
      <c r="P258" s="28"/>
      <c r="Q258" s="1"/>
      <c r="R258" s="1"/>
      <c r="S258" s="1"/>
      <c r="T258" s="1"/>
      <c r="U258" s="28"/>
      <c r="V258" s="28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1"/>
      <c r="IM258" s="1"/>
    </row>
    <row r="259" spans="2:247" s="25" customFormat="1" x14ac:dyDescent="0.3">
      <c r="B259" s="1"/>
      <c r="D259" s="26"/>
      <c r="E259" s="27"/>
      <c r="F259" s="26"/>
      <c r="G259" s="26"/>
      <c r="H259" s="27"/>
      <c r="I259" s="26"/>
      <c r="J259" s="28"/>
      <c r="K259" s="28"/>
      <c r="L259" s="1"/>
      <c r="M259" s="1"/>
      <c r="N259" s="1"/>
      <c r="O259" s="28"/>
      <c r="P259" s="28"/>
      <c r="Q259" s="1"/>
      <c r="R259" s="1"/>
      <c r="S259" s="1"/>
      <c r="T259" s="1"/>
      <c r="U259" s="28"/>
      <c r="V259" s="28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  <c r="IL259" s="1"/>
      <c r="IM259" s="1"/>
    </row>
    <row r="260" spans="2:247" s="25" customFormat="1" x14ac:dyDescent="0.3">
      <c r="B260" s="1"/>
      <c r="D260" s="26"/>
      <c r="E260" s="27"/>
      <c r="F260" s="26"/>
      <c r="G260" s="26"/>
      <c r="H260" s="27"/>
      <c r="I260" s="26"/>
      <c r="J260" s="28"/>
      <c r="K260" s="28"/>
      <c r="L260" s="1"/>
      <c r="M260" s="1"/>
      <c r="N260" s="1"/>
      <c r="O260" s="28"/>
      <c r="P260" s="28"/>
      <c r="Q260" s="1"/>
      <c r="R260" s="1"/>
      <c r="S260" s="1"/>
      <c r="T260" s="1"/>
      <c r="U260" s="28"/>
      <c r="V260" s="28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  <c r="IL260" s="1"/>
      <c r="IM260" s="1"/>
    </row>
  </sheetData>
  <mergeCells count="18">
    <mergeCell ref="J6:K7"/>
    <mergeCell ref="L6:Q6"/>
    <mergeCell ref="R6:W6"/>
    <mergeCell ref="X6:X8"/>
    <mergeCell ref="L7:N7"/>
    <mergeCell ref="O7:Q7"/>
    <mergeCell ref="R7:T7"/>
    <mergeCell ref="U7:W7"/>
    <mergeCell ref="A1:X1"/>
    <mergeCell ref="A2:X2"/>
    <mergeCell ref="A3:X3"/>
    <mergeCell ref="P5:Q5"/>
    <mergeCell ref="V5:W5"/>
    <mergeCell ref="A6:A8"/>
    <mergeCell ref="B6:B8"/>
    <mergeCell ref="C6:C8"/>
    <mergeCell ref="D6:F7"/>
    <mergeCell ref="G6:I7"/>
  </mergeCells>
  <phoneticPr fontId="3" type="noConversion"/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selection sqref="A1:XFD1048576"/>
    </sheetView>
  </sheetViews>
  <sheetFormatPr defaultRowHeight="13.2" x14ac:dyDescent="0.25"/>
  <cols>
    <col min="1" max="1" width="7.21875" style="29" customWidth="1"/>
    <col min="2" max="2" width="33" style="29" customWidth="1"/>
    <col min="3" max="3" width="6.77734375" style="29" customWidth="1"/>
    <col min="4" max="4" width="8.44140625" style="29" customWidth="1"/>
    <col min="5" max="5" width="9" style="29" customWidth="1"/>
    <col min="6" max="6" width="12.6640625" style="29" customWidth="1"/>
    <col min="7" max="7" width="11.21875" style="29" customWidth="1"/>
    <col min="8" max="8" width="0" style="29" hidden="1" customWidth="1"/>
    <col min="9" max="10" width="9" style="29"/>
    <col min="11" max="11" width="10.44140625" style="29" bestFit="1" customWidth="1"/>
    <col min="12" max="256" width="9" style="29"/>
    <col min="257" max="257" width="7.21875" style="29" customWidth="1"/>
    <col min="258" max="258" width="33" style="29" customWidth="1"/>
    <col min="259" max="259" width="6.77734375" style="29" customWidth="1"/>
    <col min="260" max="260" width="8.44140625" style="29" customWidth="1"/>
    <col min="261" max="261" width="9" style="29" customWidth="1"/>
    <col min="262" max="262" width="12.6640625" style="29" customWidth="1"/>
    <col min="263" max="263" width="11.21875" style="29" customWidth="1"/>
    <col min="264" max="264" width="0" style="29" hidden="1" customWidth="1"/>
    <col min="265" max="266" width="9" style="29"/>
    <col min="267" max="267" width="10.44140625" style="29" bestFit="1" customWidth="1"/>
    <col min="268" max="512" width="9" style="29"/>
    <col min="513" max="513" width="7.21875" style="29" customWidth="1"/>
    <col min="514" max="514" width="33" style="29" customWidth="1"/>
    <col min="515" max="515" width="6.77734375" style="29" customWidth="1"/>
    <col min="516" max="516" width="8.44140625" style="29" customWidth="1"/>
    <col min="517" max="517" width="9" style="29" customWidth="1"/>
    <col min="518" max="518" width="12.6640625" style="29" customWidth="1"/>
    <col min="519" max="519" width="11.21875" style="29" customWidth="1"/>
    <col min="520" max="520" width="0" style="29" hidden="1" customWidth="1"/>
    <col min="521" max="522" width="9" style="29"/>
    <col min="523" max="523" width="10.44140625" style="29" bestFit="1" customWidth="1"/>
    <col min="524" max="768" width="9" style="29"/>
    <col min="769" max="769" width="7.21875" style="29" customWidth="1"/>
    <col min="770" max="770" width="33" style="29" customWidth="1"/>
    <col min="771" max="771" width="6.77734375" style="29" customWidth="1"/>
    <col min="772" max="772" width="8.44140625" style="29" customWidth="1"/>
    <col min="773" max="773" width="9" style="29" customWidth="1"/>
    <col min="774" max="774" width="12.6640625" style="29" customWidth="1"/>
    <col min="775" max="775" width="11.21875" style="29" customWidth="1"/>
    <col min="776" max="776" width="0" style="29" hidden="1" customWidth="1"/>
    <col min="777" max="778" width="9" style="29"/>
    <col min="779" max="779" width="10.44140625" style="29" bestFit="1" customWidth="1"/>
    <col min="780" max="1024" width="9" style="29"/>
    <col min="1025" max="1025" width="7.21875" style="29" customWidth="1"/>
    <col min="1026" max="1026" width="33" style="29" customWidth="1"/>
    <col min="1027" max="1027" width="6.77734375" style="29" customWidth="1"/>
    <col min="1028" max="1028" width="8.44140625" style="29" customWidth="1"/>
    <col min="1029" max="1029" width="9" style="29" customWidth="1"/>
    <col min="1030" max="1030" width="12.6640625" style="29" customWidth="1"/>
    <col min="1031" max="1031" width="11.21875" style="29" customWidth="1"/>
    <col min="1032" max="1032" width="0" style="29" hidden="1" customWidth="1"/>
    <col min="1033" max="1034" width="9" style="29"/>
    <col min="1035" max="1035" width="10.44140625" style="29" bestFit="1" customWidth="1"/>
    <col min="1036" max="1280" width="9" style="29"/>
    <col min="1281" max="1281" width="7.21875" style="29" customWidth="1"/>
    <col min="1282" max="1282" width="33" style="29" customWidth="1"/>
    <col min="1283" max="1283" width="6.77734375" style="29" customWidth="1"/>
    <col min="1284" max="1284" width="8.44140625" style="29" customWidth="1"/>
    <col min="1285" max="1285" width="9" style="29" customWidth="1"/>
    <col min="1286" max="1286" width="12.6640625" style="29" customWidth="1"/>
    <col min="1287" max="1287" width="11.21875" style="29" customWidth="1"/>
    <col min="1288" max="1288" width="0" style="29" hidden="1" customWidth="1"/>
    <col min="1289" max="1290" width="9" style="29"/>
    <col min="1291" max="1291" width="10.44140625" style="29" bestFit="1" customWidth="1"/>
    <col min="1292" max="1536" width="9" style="29"/>
    <col min="1537" max="1537" width="7.21875" style="29" customWidth="1"/>
    <col min="1538" max="1538" width="33" style="29" customWidth="1"/>
    <col min="1539" max="1539" width="6.77734375" style="29" customWidth="1"/>
    <col min="1540" max="1540" width="8.44140625" style="29" customWidth="1"/>
    <col min="1541" max="1541" width="9" style="29" customWidth="1"/>
    <col min="1542" max="1542" width="12.6640625" style="29" customWidth="1"/>
    <col min="1543" max="1543" width="11.21875" style="29" customWidth="1"/>
    <col min="1544" max="1544" width="0" style="29" hidden="1" customWidth="1"/>
    <col min="1545" max="1546" width="9" style="29"/>
    <col min="1547" max="1547" width="10.44140625" style="29" bestFit="1" customWidth="1"/>
    <col min="1548" max="1792" width="9" style="29"/>
    <col min="1793" max="1793" width="7.21875" style="29" customWidth="1"/>
    <col min="1794" max="1794" width="33" style="29" customWidth="1"/>
    <col min="1795" max="1795" width="6.77734375" style="29" customWidth="1"/>
    <col min="1796" max="1796" width="8.44140625" style="29" customWidth="1"/>
    <col min="1797" max="1797" width="9" style="29" customWidth="1"/>
    <col min="1798" max="1798" width="12.6640625" style="29" customWidth="1"/>
    <col min="1799" max="1799" width="11.21875" style="29" customWidth="1"/>
    <col min="1800" max="1800" width="0" style="29" hidden="1" customWidth="1"/>
    <col min="1801" max="1802" width="9" style="29"/>
    <col min="1803" max="1803" width="10.44140625" style="29" bestFit="1" customWidth="1"/>
    <col min="1804" max="2048" width="9" style="29"/>
    <col min="2049" max="2049" width="7.21875" style="29" customWidth="1"/>
    <col min="2050" max="2050" width="33" style="29" customWidth="1"/>
    <col min="2051" max="2051" width="6.77734375" style="29" customWidth="1"/>
    <col min="2052" max="2052" width="8.44140625" style="29" customWidth="1"/>
    <col min="2053" max="2053" width="9" style="29" customWidth="1"/>
    <col min="2054" max="2054" width="12.6640625" style="29" customWidth="1"/>
    <col min="2055" max="2055" width="11.21875" style="29" customWidth="1"/>
    <col min="2056" max="2056" width="0" style="29" hidden="1" customWidth="1"/>
    <col min="2057" max="2058" width="9" style="29"/>
    <col min="2059" max="2059" width="10.44140625" style="29" bestFit="1" customWidth="1"/>
    <col min="2060" max="2304" width="9" style="29"/>
    <col min="2305" max="2305" width="7.21875" style="29" customWidth="1"/>
    <col min="2306" max="2306" width="33" style="29" customWidth="1"/>
    <col min="2307" max="2307" width="6.77734375" style="29" customWidth="1"/>
    <col min="2308" max="2308" width="8.44140625" style="29" customWidth="1"/>
    <col min="2309" max="2309" width="9" style="29" customWidth="1"/>
    <col min="2310" max="2310" width="12.6640625" style="29" customWidth="1"/>
    <col min="2311" max="2311" width="11.21875" style="29" customWidth="1"/>
    <col min="2312" max="2312" width="0" style="29" hidden="1" customWidth="1"/>
    <col min="2313" max="2314" width="9" style="29"/>
    <col min="2315" max="2315" width="10.44140625" style="29" bestFit="1" customWidth="1"/>
    <col min="2316" max="2560" width="9" style="29"/>
    <col min="2561" max="2561" width="7.21875" style="29" customWidth="1"/>
    <col min="2562" max="2562" width="33" style="29" customWidth="1"/>
    <col min="2563" max="2563" width="6.77734375" style="29" customWidth="1"/>
    <col min="2564" max="2564" width="8.44140625" style="29" customWidth="1"/>
    <col min="2565" max="2565" width="9" style="29" customWidth="1"/>
    <col min="2566" max="2566" width="12.6640625" style="29" customWidth="1"/>
    <col min="2567" max="2567" width="11.21875" style="29" customWidth="1"/>
    <col min="2568" max="2568" width="0" style="29" hidden="1" customWidth="1"/>
    <col min="2569" max="2570" width="9" style="29"/>
    <col min="2571" max="2571" width="10.44140625" style="29" bestFit="1" customWidth="1"/>
    <col min="2572" max="2816" width="9" style="29"/>
    <col min="2817" max="2817" width="7.21875" style="29" customWidth="1"/>
    <col min="2818" max="2818" width="33" style="29" customWidth="1"/>
    <col min="2819" max="2819" width="6.77734375" style="29" customWidth="1"/>
    <col min="2820" max="2820" width="8.44140625" style="29" customWidth="1"/>
    <col min="2821" max="2821" width="9" style="29" customWidth="1"/>
    <col min="2822" max="2822" width="12.6640625" style="29" customWidth="1"/>
    <col min="2823" max="2823" width="11.21875" style="29" customWidth="1"/>
    <col min="2824" max="2824" width="0" style="29" hidden="1" customWidth="1"/>
    <col min="2825" max="2826" width="9" style="29"/>
    <col min="2827" max="2827" width="10.44140625" style="29" bestFit="1" customWidth="1"/>
    <col min="2828" max="3072" width="9" style="29"/>
    <col min="3073" max="3073" width="7.21875" style="29" customWidth="1"/>
    <col min="3074" max="3074" width="33" style="29" customWidth="1"/>
    <col min="3075" max="3075" width="6.77734375" style="29" customWidth="1"/>
    <col min="3076" max="3076" width="8.44140625" style="29" customWidth="1"/>
    <col min="3077" max="3077" width="9" style="29" customWidth="1"/>
    <col min="3078" max="3078" width="12.6640625" style="29" customWidth="1"/>
    <col min="3079" max="3079" width="11.21875" style="29" customWidth="1"/>
    <col min="3080" max="3080" width="0" style="29" hidden="1" customWidth="1"/>
    <col min="3081" max="3082" width="9" style="29"/>
    <col min="3083" max="3083" width="10.44140625" style="29" bestFit="1" customWidth="1"/>
    <col min="3084" max="3328" width="9" style="29"/>
    <col min="3329" max="3329" width="7.21875" style="29" customWidth="1"/>
    <col min="3330" max="3330" width="33" style="29" customWidth="1"/>
    <col min="3331" max="3331" width="6.77734375" style="29" customWidth="1"/>
    <col min="3332" max="3332" width="8.44140625" style="29" customWidth="1"/>
    <col min="3333" max="3333" width="9" style="29" customWidth="1"/>
    <col min="3334" max="3334" width="12.6640625" style="29" customWidth="1"/>
    <col min="3335" max="3335" width="11.21875" style="29" customWidth="1"/>
    <col min="3336" max="3336" width="0" style="29" hidden="1" customWidth="1"/>
    <col min="3337" max="3338" width="9" style="29"/>
    <col min="3339" max="3339" width="10.44140625" style="29" bestFit="1" customWidth="1"/>
    <col min="3340" max="3584" width="9" style="29"/>
    <col min="3585" max="3585" width="7.21875" style="29" customWidth="1"/>
    <col min="3586" max="3586" width="33" style="29" customWidth="1"/>
    <col min="3587" max="3587" width="6.77734375" style="29" customWidth="1"/>
    <col min="3588" max="3588" width="8.44140625" style="29" customWidth="1"/>
    <col min="3589" max="3589" width="9" style="29" customWidth="1"/>
    <col min="3590" max="3590" width="12.6640625" style="29" customWidth="1"/>
    <col min="3591" max="3591" width="11.21875" style="29" customWidth="1"/>
    <col min="3592" max="3592" width="0" style="29" hidden="1" customWidth="1"/>
    <col min="3593" max="3594" width="9" style="29"/>
    <col min="3595" max="3595" width="10.44140625" style="29" bestFit="1" customWidth="1"/>
    <col min="3596" max="3840" width="9" style="29"/>
    <col min="3841" max="3841" width="7.21875" style="29" customWidth="1"/>
    <col min="3842" max="3842" width="33" style="29" customWidth="1"/>
    <col min="3843" max="3843" width="6.77734375" style="29" customWidth="1"/>
    <col min="3844" max="3844" width="8.44140625" style="29" customWidth="1"/>
    <col min="3845" max="3845" width="9" style="29" customWidth="1"/>
    <col min="3846" max="3846" width="12.6640625" style="29" customWidth="1"/>
    <col min="3847" max="3847" width="11.21875" style="29" customWidth="1"/>
    <col min="3848" max="3848" width="0" style="29" hidden="1" customWidth="1"/>
    <col min="3849" max="3850" width="9" style="29"/>
    <col min="3851" max="3851" width="10.44140625" style="29" bestFit="1" customWidth="1"/>
    <col min="3852" max="4096" width="9" style="29"/>
    <col min="4097" max="4097" width="7.21875" style="29" customWidth="1"/>
    <col min="4098" max="4098" width="33" style="29" customWidth="1"/>
    <col min="4099" max="4099" width="6.77734375" style="29" customWidth="1"/>
    <col min="4100" max="4100" width="8.44140625" style="29" customWidth="1"/>
    <col min="4101" max="4101" width="9" style="29" customWidth="1"/>
    <col min="4102" max="4102" width="12.6640625" style="29" customWidth="1"/>
    <col min="4103" max="4103" width="11.21875" style="29" customWidth="1"/>
    <col min="4104" max="4104" width="0" style="29" hidden="1" customWidth="1"/>
    <col min="4105" max="4106" width="9" style="29"/>
    <col min="4107" max="4107" width="10.44140625" style="29" bestFit="1" customWidth="1"/>
    <col min="4108" max="4352" width="9" style="29"/>
    <col min="4353" max="4353" width="7.21875" style="29" customWidth="1"/>
    <col min="4354" max="4354" width="33" style="29" customWidth="1"/>
    <col min="4355" max="4355" width="6.77734375" style="29" customWidth="1"/>
    <col min="4356" max="4356" width="8.44140625" style="29" customWidth="1"/>
    <col min="4357" max="4357" width="9" style="29" customWidth="1"/>
    <col min="4358" max="4358" width="12.6640625" style="29" customWidth="1"/>
    <col min="4359" max="4359" width="11.21875" style="29" customWidth="1"/>
    <col min="4360" max="4360" width="0" style="29" hidden="1" customWidth="1"/>
    <col min="4361" max="4362" width="9" style="29"/>
    <col min="4363" max="4363" width="10.44140625" style="29" bestFit="1" customWidth="1"/>
    <col min="4364" max="4608" width="9" style="29"/>
    <col min="4609" max="4609" width="7.21875" style="29" customWidth="1"/>
    <col min="4610" max="4610" width="33" style="29" customWidth="1"/>
    <col min="4611" max="4611" width="6.77734375" style="29" customWidth="1"/>
    <col min="4612" max="4612" width="8.44140625" style="29" customWidth="1"/>
    <col min="4613" max="4613" width="9" style="29" customWidth="1"/>
    <col min="4614" max="4614" width="12.6640625" style="29" customWidth="1"/>
    <col min="4615" max="4615" width="11.21875" style="29" customWidth="1"/>
    <col min="4616" max="4616" width="0" style="29" hidden="1" customWidth="1"/>
    <col min="4617" max="4618" width="9" style="29"/>
    <col min="4619" max="4619" width="10.44140625" style="29" bestFit="1" customWidth="1"/>
    <col min="4620" max="4864" width="9" style="29"/>
    <col min="4865" max="4865" width="7.21875" style="29" customWidth="1"/>
    <col min="4866" max="4866" width="33" style="29" customWidth="1"/>
    <col min="4867" max="4867" width="6.77734375" style="29" customWidth="1"/>
    <col min="4868" max="4868" width="8.44140625" style="29" customWidth="1"/>
    <col min="4869" max="4869" width="9" style="29" customWidth="1"/>
    <col min="4870" max="4870" width="12.6640625" style="29" customWidth="1"/>
    <col min="4871" max="4871" width="11.21875" style="29" customWidth="1"/>
    <col min="4872" max="4872" width="0" style="29" hidden="1" customWidth="1"/>
    <col min="4873" max="4874" width="9" style="29"/>
    <col min="4875" max="4875" width="10.44140625" style="29" bestFit="1" customWidth="1"/>
    <col min="4876" max="5120" width="9" style="29"/>
    <col min="5121" max="5121" width="7.21875" style="29" customWidth="1"/>
    <col min="5122" max="5122" width="33" style="29" customWidth="1"/>
    <col min="5123" max="5123" width="6.77734375" style="29" customWidth="1"/>
    <col min="5124" max="5124" width="8.44140625" style="29" customWidth="1"/>
    <col min="5125" max="5125" width="9" style="29" customWidth="1"/>
    <col min="5126" max="5126" width="12.6640625" style="29" customWidth="1"/>
    <col min="5127" max="5127" width="11.21875" style="29" customWidth="1"/>
    <col min="5128" max="5128" width="0" style="29" hidden="1" customWidth="1"/>
    <col min="5129" max="5130" width="9" style="29"/>
    <col min="5131" max="5131" width="10.44140625" style="29" bestFit="1" customWidth="1"/>
    <col min="5132" max="5376" width="9" style="29"/>
    <col min="5377" max="5377" width="7.21875" style="29" customWidth="1"/>
    <col min="5378" max="5378" width="33" style="29" customWidth="1"/>
    <col min="5379" max="5379" width="6.77734375" style="29" customWidth="1"/>
    <col min="5380" max="5380" width="8.44140625" style="29" customWidth="1"/>
    <col min="5381" max="5381" width="9" style="29" customWidth="1"/>
    <col min="5382" max="5382" width="12.6640625" style="29" customWidth="1"/>
    <col min="5383" max="5383" width="11.21875" style="29" customWidth="1"/>
    <col min="5384" max="5384" width="0" style="29" hidden="1" customWidth="1"/>
    <col min="5385" max="5386" width="9" style="29"/>
    <col min="5387" max="5387" width="10.44140625" style="29" bestFit="1" customWidth="1"/>
    <col min="5388" max="5632" width="9" style="29"/>
    <col min="5633" max="5633" width="7.21875" style="29" customWidth="1"/>
    <col min="5634" max="5634" width="33" style="29" customWidth="1"/>
    <col min="5635" max="5635" width="6.77734375" style="29" customWidth="1"/>
    <col min="5636" max="5636" width="8.44140625" style="29" customWidth="1"/>
    <col min="5637" max="5637" width="9" style="29" customWidth="1"/>
    <col min="5638" max="5638" width="12.6640625" style="29" customWidth="1"/>
    <col min="5639" max="5639" width="11.21875" style="29" customWidth="1"/>
    <col min="5640" max="5640" width="0" style="29" hidden="1" customWidth="1"/>
    <col min="5641" max="5642" width="9" style="29"/>
    <col min="5643" max="5643" width="10.44140625" style="29" bestFit="1" customWidth="1"/>
    <col min="5644" max="5888" width="9" style="29"/>
    <col min="5889" max="5889" width="7.21875" style="29" customWidth="1"/>
    <col min="5890" max="5890" width="33" style="29" customWidth="1"/>
    <col min="5891" max="5891" width="6.77734375" style="29" customWidth="1"/>
    <col min="5892" max="5892" width="8.44140625" style="29" customWidth="1"/>
    <col min="5893" max="5893" width="9" style="29" customWidth="1"/>
    <col min="5894" max="5894" width="12.6640625" style="29" customWidth="1"/>
    <col min="5895" max="5895" width="11.21875" style="29" customWidth="1"/>
    <col min="5896" max="5896" width="0" style="29" hidden="1" customWidth="1"/>
    <col min="5897" max="5898" width="9" style="29"/>
    <col min="5899" max="5899" width="10.44140625" style="29" bestFit="1" customWidth="1"/>
    <col min="5900" max="6144" width="9" style="29"/>
    <col min="6145" max="6145" width="7.21875" style="29" customWidth="1"/>
    <col min="6146" max="6146" width="33" style="29" customWidth="1"/>
    <col min="6147" max="6147" width="6.77734375" style="29" customWidth="1"/>
    <col min="6148" max="6148" width="8.44140625" style="29" customWidth="1"/>
    <col min="6149" max="6149" width="9" style="29" customWidth="1"/>
    <col min="6150" max="6150" width="12.6640625" style="29" customWidth="1"/>
    <col min="6151" max="6151" width="11.21875" style="29" customWidth="1"/>
    <col min="6152" max="6152" width="0" style="29" hidden="1" customWidth="1"/>
    <col min="6153" max="6154" width="9" style="29"/>
    <col min="6155" max="6155" width="10.44140625" style="29" bestFit="1" customWidth="1"/>
    <col min="6156" max="6400" width="9" style="29"/>
    <col min="6401" max="6401" width="7.21875" style="29" customWidth="1"/>
    <col min="6402" max="6402" width="33" style="29" customWidth="1"/>
    <col min="6403" max="6403" width="6.77734375" style="29" customWidth="1"/>
    <col min="6404" max="6404" width="8.44140625" style="29" customWidth="1"/>
    <col min="6405" max="6405" width="9" style="29" customWidth="1"/>
    <col min="6406" max="6406" width="12.6640625" style="29" customWidth="1"/>
    <col min="6407" max="6407" width="11.21875" style="29" customWidth="1"/>
    <col min="6408" max="6408" width="0" style="29" hidden="1" customWidth="1"/>
    <col min="6409" max="6410" width="9" style="29"/>
    <col min="6411" max="6411" width="10.44140625" style="29" bestFit="1" customWidth="1"/>
    <col min="6412" max="6656" width="9" style="29"/>
    <col min="6657" max="6657" width="7.21875" style="29" customWidth="1"/>
    <col min="6658" max="6658" width="33" style="29" customWidth="1"/>
    <col min="6659" max="6659" width="6.77734375" style="29" customWidth="1"/>
    <col min="6660" max="6660" width="8.44140625" style="29" customWidth="1"/>
    <col min="6661" max="6661" width="9" style="29" customWidth="1"/>
    <col min="6662" max="6662" width="12.6640625" style="29" customWidth="1"/>
    <col min="6663" max="6663" width="11.21875" style="29" customWidth="1"/>
    <col min="6664" max="6664" width="0" style="29" hidden="1" customWidth="1"/>
    <col min="6665" max="6666" width="9" style="29"/>
    <col min="6667" max="6667" width="10.44140625" style="29" bestFit="1" customWidth="1"/>
    <col min="6668" max="6912" width="9" style="29"/>
    <col min="6913" max="6913" width="7.21875" style="29" customWidth="1"/>
    <col min="6914" max="6914" width="33" style="29" customWidth="1"/>
    <col min="6915" max="6915" width="6.77734375" style="29" customWidth="1"/>
    <col min="6916" max="6916" width="8.44140625" style="29" customWidth="1"/>
    <col min="6917" max="6917" width="9" style="29" customWidth="1"/>
    <col min="6918" max="6918" width="12.6640625" style="29" customWidth="1"/>
    <col min="6919" max="6919" width="11.21875" style="29" customWidth="1"/>
    <col min="6920" max="6920" width="0" style="29" hidden="1" customWidth="1"/>
    <col min="6921" max="6922" width="9" style="29"/>
    <col min="6923" max="6923" width="10.44140625" style="29" bestFit="1" customWidth="1"/>
    <col min="6924" max="7168" width="9" style="29"/>
    <col min="7169" max="7169" width="7.21875" style="29" customWidth="1"/>
    <col min="7170" max="7170" width="33" style="29" customWidth="1"/>
    <col min="7171" max="7171" width="6.77734375" style="29" customWidth="1"/>
    <col min="7172" max="7172" width="8.44140625" style="29" customWidth="1"/>
    <col min="7173" max="7173" width="9" style="29" customWidth="1"/>
    <col min="7174" max="7174" width="12.6640625" style="29" customWidth="1"/>
    <col min="7175" max="7175" width="11.21875" style="29" customWidth="1"/>
    <col min="7176" max="7176" width="0" style="29" hidden="1" customWidth="1"/>
    <col min="7177" max="7178" width="9" style="29"/>
    <col min="7179" max="7179" width="10.44140625" style="29" bestFit="1" customWidth="1"/>
    <col min="7180" max="7424" width="9" style="29"/>
    <col min="7425" max="7425" width="7.21875" style="29" customWidth="1"/>
    <col min="7426" max="7426" width="33" style="29" customWidth="1"/>
    <col min="7427" max="7427" width="6.77734375" style="29" customWidth="1"/>
    <col min="7428" max="7428" width="8.44140625" style="29" customWidth="1"/>
    <col min="7429" max="7429" width="9" style="29" customWidth="1"/>
    <col min="7430" max="7430" width="12.6640625" style="29" customWidth="1"/>
    <col min="7431" max="7431" width="11.21875" style="29" customWidth="1"/>
    <col min="7432" max="7432" width="0" style="29" hidden="1" customWidth="1"/>
    <col min="7433" max="7434" width="9" style="29"/>
    <col min="7435" max="7435" width="10.44140625" style="29" bestFit="1" customWidth="1"/>
    <col min="7436" max="7680" width="9" style="29"/>
    <col min="7681" max="7681" width="7.21875" style="29" customWidth="1"/>
    <col min="7682" max="7682" width="33" style="29" customWidth="1"/>
    <col min="7683" max="7683" width="6.77734375" style="29" customWidth="1"/>
    <col min="7684" max="7684" width="8.44140625" style="29" customWidth="1"/>
    <col min="7685" max="7685" width="9" style="29" customWidth="1"/>
    <col min="7686" max="7686" width="12.6640625" style="29" customWidth="1"/>
    <col min="7687" max="7687" width="11.21875" style="29" customWidth="1"/>
    <col min="7688" max="7688" width="0" style="29" hidden="1" customWidth="1"/>
    <col min="7689" max="7690" width="9" style="29"/>
    <col min="7691" max="7691" width="10.44140625" style="29" bestFit="1" customWidth="1"/>
    <col min="7692" max="7936" width="9" style="29"/>
    <col min="7937" max="7937" width="7.21875" style="29" customWidth="1"/>
    <col min="7938" max="7938" width="33" style="29" customWidth="1"/>
    <col min="7939" max="7939" width="6.77734375" style="29" customWidth="1"/>
    <col min="7940" max="7940" width="8.44140625" style="29" customWidth="1"/>
    <col min="7941" max="7941" width="9" style="29" customWidth="1"/>
    <col min="7942" max="7942" width="12.6640625" style="29" customWidth="1"/>
    <col min="7943" max="7943" width="11.21875" style="29" customWidth="1"/>
    <col min="7944" max="7944" width="0" style="29" hidden="1" customWidth="1"/>
    <col min="7945" max="7946" width="9" style="29"/>
    <col min="7947" max="7947" width="10.44140625" style="29" bestFit="1" customWidth="1"/>
    <col min="7948" max="8192" width="9" style="29"/>
    <col min="8193" max="8193" width="7.21875" style="29" customWidth="1"/>
    <col min="8194" max="8194" width="33" style="29" customWidth="1"/>
    <col min="8195" max="8195" width="6.77734375" style="29" customWidth="1"/>
    <col min="8196" max="8196" width="8.44140625" style="29" customWidth="1"/>
    <col min="8197" max="8197" width="9" style="29" customWidth="1"/>
    <col min="8198" max="8198" width="12.6640625" style="29" customWidth="1"/>
    <col min="8199" max="8199" width="11.21875" style="29" customWidth="1"/>
    <col min="8200" max="8200" width="0" style="29" hidden="1" customWidth="1"/>
    <col min="8201" max="8202" width="9" style="29"/>
    <col min="8203" max="8203" width="10.44140625" style="29" bestFit="1" customWidth="1"/>
    <col min="8204" max="8448" width="9" style="29"/>
    <col min="8449" max="8449" width="7.21875" style="29" customWidth="1"/>
    <col min="8450" max="8450" width="33" style="29" customWidth="1"/>
    <col min="8451" max="8451" width="6.77734375" style="29" customWidth="1"/>
    <col min="8452" max="8452" width="8.44140625" style="29" customWidth="1"/>
    <col min="8453" max="8453" width="9" style="29" customWidth="1"/>
    <col min="8454" max="8454" width="12.6640625" style="29" customWidth="1"/>
    <col min="8455" max="8455" width="11.21875" style="29" customWidth="1"/>
    <col min="8456" max="8456" width="0" style="29" hidden="1" customWidth="1"/>
    <col min="8457" max="8458" width="9" style="29"/>
    <col min="8459" max="8459" width="10.44140625" style="29" bestFit="1" customWidth="1"/>
    <col min="8460" max="8704" width="9" style="29"/>
    <col min="8705" max="8705" width="7.21875" style="29" customWidth="1"/>
    <col min="8706" max="8706" width="33" style="29" customWidth="1"/>
    <col min="8707" max="8707" width="6.77734375" style="29" customWidth="1"/>
    <col min="8708" max="8708" width="8.44140625" style="29" customWidth="1"/>
    <col min="8709" max="8709" width="9" style="29" customWidth="1"/>
    <col min="8710" max="8710" width="12.6640625" style="29" customWidth="1"/>
    <col min="8711" max="8711" width="11.21875" style="29" customWidth="1"/>
    <col min="8712" max="8712" width="0" style="29" hidden="1" customWidth="1"/>
    <col min="8713" max="8714" width="9" style="29"/>
    <col min="8715" max="8715" width="10.44140625" style="29" bestFit="1" customWidth="1"/>
    <col min="8716" max="8960" width="9" style="29"/>
    <col min="8961" max="8961" width="7.21875" style="29" customWidth="1"/>
    <col min="8962" max="8962" width="33" style="29" customWidth="1"/>
    <col min="8963" max="8963" width="6.77734375" style="29" customWidth="1"/>
    <col min="8964" max="8964" width="8.44140625" style="29" customWidth="1"/>
    <col min="8965" max="8965" width="9" style="29" customWidth="1"/>
    <col min="8966" max="8966" width="12.6640625" style="29" customWidth="1"/>
    <col min="8967" max="8967" width="11.21875" style="29" customWidth="1"/>
    <col min="8968" max="8968" width="0" style="29" hidden="1" customWidth="1"/>
    <col min="8969" max="8970" width="9" style="29"/>
    <col min="8971" max="8971" width="10.44140625" style="29" bestFit="1" customWidth="1"/>
    <col min="8972" max="9216" width="9" style="29"/>
    <col min="9217" max="9217" width="7.21875" style="29" customWidth="1"/>
    <col min="9218" max="9218" width="33" style="29" customWidth="1"/>
    <col min="9219" max="9219" width="6.77734375" style="29" customWidth="1"/>
    <col min="9220" max="9220" width="8.44140625" style="29" customWidth="1"/>
    <col min="9221" max="9221" width="9" style="29" customWidth="1"/>
    <col min="9222" max="9222" width="12.6640625" style="29" customWidth="1"/>
    <col min="9223" max="9223" width="11.21875" style="29" customWidth="1"/>
    <col min="9224" max="9224" width="0" style="29" hidden="1" customWidth="1"/>
    <col min="9225" max="9226" width="9" style="29"/>
    <col min="9227" max="9227" width="10.44140625" style="29" bestFit="1" customWidth="1"/>
    <col min="9228" max="9472" width="9" style="29"/>
    <col min="9473" max="9473" width="7.21875" style="29" customWidth="1"/>
    <col min="9474" max="9474" width="33" style="29" customWidth="1"/>
    <col min="9475" max="9475" width="6.77734375" style="29" customWidth="1"/>
    <col min="9476" max="9476" width="8.44140625" style="29" customWidth="1"/>
    <col min="9477" max="9477" width="9" style="29" customWidth="1"/>
    <col min="9478" max="9478" width="12.6640625" style="29" customWidth="1"/>
    <col min="9479" max="9479" width="11.21875" style="29" customWidth="1"/>
    <col min="9480" max="9480" width="0" style="29" hidden="1" customWidth="1"/>
    <col min="9481" max="9482" width="9" style="29"/>
    <col min="9483" max="9483" width="10.44140625" style="29" bestFit="1" customWidth="1"/>
    <col min="9484" max="9728" width="9" style="29"/>
    <col min="9729" max="9729" width="7.21875" style="29" customWidth="1"/>
    <col min="9730" max="9730" width="33" style="29" customWidth="1"/>
    <col min="9731" max="9731" width="6.77734375" style="29" customWidth="1"/>
    <col min="9732" max="9732" width="8.44140625" style="29" customWidth="1"/>
    <col min="9733" max="9733" width="9" style="29" customWidth="1"/>
    <col min="9734" max="9734" width="12.6640625" style="29" customWidth="1"/>
    <col min="9735" max="9735" width="11.21875" style="29" customWidth="1"/>
    <col min="9736" max="9736" width="0" style="29" hidden="1" customWidth="1"/>
    <col min="9737" max="9738" width="9" style="29"/>
    <col min="9739" max="9739" width="10.44140625" style="29" bestFit="1" customWidth="1"/>
    <col min="9740" max="9984" width="9" style="29"/>
    <col min="9985" max="9985" width="7.21875" style="29" customWidth="1"/>
    <col min="9986" max="9986" width="33" style="29" customWidth="1"/>
    <col min="9987" max="9987" width="6.77734375" style="29" customWidth="1"/>
    <col min="9988" max="9988" width="8.44140625" style="29" customWidth="1"/>
    <col min="9989" max="9989" width="9" style="29" customWidth="1"/>
    <col min="9990" max="9990" width="12.6640625" style="29" customWidth="1"/>
    <col min="9991" max="9991" width="11.21875" style="29" customWidth="1"/>
    <col min="9992" max="9992" width="0" style="29" hidden="1" customWidth="1"/>
    <col min="9993" max="9994" width="9" style="29"/>
    <col min="9995" max="9995" width="10.44140625" style="29" bestFit="1" customWidth="1"/>
    <col min="9996" max="10240" width="9" style="29"/>
    <col min="10241" max="10241" width="7.21875" style="29" customWidth="1"/>
    <col min="10242" max="10242" width="33" style="29" customWidth="1"/>
    <col min="10243" max="10243" width="6.77734375" style="29" customWidth="1"/>
    <col min="10244" max="10244" width="8.44140625" style="29" customWidth="1"/>
    <col min="10245" max="10245" width="9" style="29" customWidth="1"/>
    <col min="10246" max="10246" width="12.6640625" style="29" customWidth="1"/>
    <col min="10247" max="10247" width="11.21875" style="29" customWidth="1"/>
    <col min="10248" max="10248" width="0" style="29" hidden="1" customWidth="1"/>
    <col min="10249" max="10250" width="9" style="29"/>
    <col min="10251" max="10251" width="10.44140625" style="29" bestFit="1" customWidth="1"/>
    <col min="10252" max="10496" width="9" style="29"/>
    <col min="10497" max="10497" width="7.21875" style="29" customWidth="1"/>
    <col min="10498" max="10498" width="33" style="29" customWidth="1"/>
    <col min="10499" max="10499" width="6.77734375" style="29" customWidth="1"/>
    <col min="10500" max="10500" width="8.44140625" style="29" customWidth="1"/>
    <col min="10501" max="10501" width="9" style="29" customWidth="1"/>
    <col min="10502" max="10502" width="12.6640625" style="29" customWidth="1"/>
    <col min="10503" max="10503" width="11.21875" style="29" customWidth="1"/>
    <col min="10504" max="10504" width="0" style="29" hidden="1" customWidth="1"/>
    <col min="10505" max="10506" width="9" style="29"/>
    <col min="10507" max="10507" width="10.44140625" style="29" bestFit="1" customWidth="1"/>
    <col min="10508" max="10752" width="9" style="29"/>
    <col min="10753" max="10753" width="7.21875" style="29" customWidth="1"/>
    <col min="10754" max="10754" width="33" style="29" customWidth="1"/>
    <col min="10755" max="10755" width="6.77734375" style="29" customWidth="1"/>
    <col min="10756" max="10756" width="8.44140625" style="29" customWidth="1"/>
    <col min="10757" max="10757" width="9" style="29" customWidth="1"/>
    <col min="10758" max="10758" width="12.6640625" style="29" customWidth="1"/>
    <col min="10759" max="10759" width="11.21875" style="29" customWidth="1"/>
    <col min="10760" max="10760" width="0" style="29" hidden="1" customWidth="1"/>
    <col min="10761" max="10762" width="9" style="29"/>
    <col min="10763" max="10763" width="10.44140625" style="29" bestFit="1" customWidth="1"/>
    <col min="10764" max="11008" width="9" style="29"/>
    <col min="11009" max="11009" width="7.21875" style="29" customWidth="1"/>
    <col min="11010" max="11010" width="33" style="29" customWidth="1"/>
    <col min="11011" max="11011" width="6.77734375" style="29" customWidth="1"/>
    <col min="11012" max="11012" width="8.44140625" style="29" customWidth="1"/>
    <col min="11013" max="11013" width="9" style="29" customWidth="1"/>
    <col min="11014" max="11014" width="12.6640625" style="29" customWidth="1"/>
    <col min="11015" max="11015" width="11.21875" style="29" customWidth="1"/>
    <col min="11016" max="11016" width="0" style="29" hidden="1" customWidth="1"/>
    <col min="11017" max="11018" width="9" style="29"/>
    <col min="11019" max="11019" width="10.44140625" style="29" bestFit="1" customWidth="1"/>
    <col min="11020" max="11264" width="9" style="29"/>
    <col min="11265" max="11265" width="7.21875" style="29" customWidth="1"/>
    <col min="11266" max="11266" width="33" style="29" customWidth="1"/>
    <col min="11267" max="11267" width="6.77734375" style="29" customWidth="1"/>
    <col min="11268" max="11268" width="8.44140625" style="29" customWidth="1"/>
    <col min="11269" max="11269" width="9" style="29" customWidth="1"/>
    <col min="11270" max="11270" width="12.6640625" style="29" customWidth="1"/>
    <col min="11271" max="11271" width="11.21875" style="29" customWidth="1"/>
    <col min="11272" max="11272" width="0" style="29" hidden="1" customWidth="1"/>
    <col min="11273" max="11274" width="9" style="29"/>
    <col min="11275" max="11275" width="10.44140625" style="29" bestFit="1" customWidth="1"/>
    <col min="11276" max="11520" width="9" style="29"/>
    <col min="11521" max="11521" width="7.21875" style="29" customWidth="1"/>
    <col min="11522" max="11522" width="33" style="29" customWidth="1"/>
    <col min="11523" max="11523" width="6.77734375" style="29" customWidth="1"/>
    <col min="11524" max="11524" width="8.44140625" style="29" customWidth="1"/>
    <col min="11525" max="11525" width="9" style="29" customWidth="1"/>
    <col min="11526" max="11526" width="12.6640625" style="29" customWidth="1"/>
    <col min="11527" max="11527" width="11.21875" style="29" customWidth="1"/>
    <col min="11528" max="11528" width="0" style="29" hidden="1" customWidth="1"/>
    <col min="11529" max="11530" width="9" style="29"/>
    <col min="11531" max="11531" width="10.44140625" style="29" bestFit="1" customWidth="1"/>
    <col min="11532" max="11776" width="9" style="29"/>
    <col min="11777" max="11777" width="7.21875" style="29" customWidth="1"/>
    <col min="11778" max="11778" width="33" style="29" customWidth="1"/>
    <col min="11779" max="11779" width="6.77734375" style="29" customWidth="1"/>
    <col min="11780" max="11780" width="8.44140625" style="29" customWidth="1"/>
    <col min="11781" max="11781" width="9" style="29" customWidth="1"/>
    <col min="11782" max="11782" width="12.6640625" style="29" customWidth="1"/>
    <col min="11783" max="11783" width="11.21875" style="29" customWidth="1"/>
    <col min="11784" max="11784" width="0" style="29" hidden="1" customWidth="1"/>
    <col min="11785" max="11786" width="9" style="29"/>
    <col min="11787" max="11787" width="10.44140625" style="29" bestFit="1" customWidth="1"/>
    <col min="11788" max="12032" width="9" style="29"/>
    <col min="12033" max="12033" width="7.21875" style="29" customWidth="1"/>
    <col min="12034" max="12034" width="33" style="29" customWidth="1"/>
    <col min="12035" max="12035" width="6.77734375" style="29" customWidth="1"/>
    <col min="12036" max="12036" width="8.44140625" style="29" customWidth="1"/>
    <col min="12037" max="12037" width="9" style="29" customWidth="1"/>
    <col min="12038" max="12038" width="12.6640625" style="29" customWidth="1"/>
    <col min="12039" max="12039" width="11.21875" style="29" customWidth="1"/>
    <col min="12040" max="12040" width="0" style="29" hidden="1" customWidth="1"/>
    <col min="12041" max="12042" width="9" style="29"/>
    <col min="12043" max="12043" width="10.44140625" style="29" bestFit="1" customWidth="1"/>
    <col min="12044" max="12288" width="9" style="29"/>
    <col min="12289" max="12289" width="7.21875" style="29" customWidth="1"/>
    <col min="12290" max="12290" width="33" style="29" customWidth="1"/>
    <col min="12291" max="12291" width="6.77734375" style="29" customWidth="1"/>
    <col min="12292" max="12292" width="8.44140625" style="29" customWidth="1"/>
    <col min="12293" max="12293" width="9" style="29" customWidth="1"/>
    <col min="12294" max="12294" width="12.6640625" style="29" customWidth="1"/>
    <col min="12295" max="12295" width="11.21875" style="29" customWidth="1"/>
    <col min="12296" max="12296" width="0" style="29" hidden="1" customWidth="1"/>
    <col min="12297" max="12298" width="9" style="29"/>
    <col min="12299" max="12299" width="10.44140625" style="29" bestFit="1" customWidth="1"/>
    <col min="12300" max="12544" width="9" style="29"/>
    <col min="12545" max="12545" width="7.21875" style="29" customWidth="1"/>
    <col min="12546" max="12546" width="33" style="29" customWidth="1"/>
    <col min="12547" max="12547" width="6.77734375" style="29" customWidth="1"/>
    <col min="12548" max="12548" width="8.44140625" style="29" customWidth="1"/>
    <col min="12549" max="12549" width="9" style="29" customWidth="1"/>
    <col min="12550" max="12550" width="12.6640625" style="29" customWidth="1"/>
    <col min="12551" max="12551" width="11.21875" style="29" customWidth="1"/>
    <col min="12552" max="12552" width="0" style="29" hidden="1" customWidth="1"/>
    <col min="12553" max="12554" width="9" style="29"/>
    <col min="12555" max="12555" width="10.44140625" style="29" bestFit="1" customWidth="1"/>
    <col min="12556" max="12800" width="9" style="29"/>
    <col min="12801" max="12801" width="7.21875" style="29" customWidth="1"/>
    <col min="12802" max="12802" width="33" style="29" customWidth="1"/>
    <col min="12803" max="12803" width="6.77734375" style="29" customWidth="1"/>
    <col min="12804" max="12804" width="8.44140625" style="29" customWidth="1"/>
    <col min="12805" max="12805" width="9" style="29" customWidth="1"/>
    <col min="12806" max="12806" width="12.6640625" style="29" customWidth="1"/>
    <col min="12807" max="12807" width="11.21875" style="29" customWidth="1"/>
    <col min="12808" max="12808" width="0" style="29" hidden="1" customWidth="1"/>
    <col min="12809" max="12810" width="9" style="29"/>
    <col min="12811" max="12811" width="10.44140625" style="29" bestFit="1" customWidth="1"/>
    <col min="12812" max="13056" width="9" style="29"/>
    <col min="13057" max="13057" width="7.21875" style="29" customWidth="1"/>
    <col min="13058" max="13058" width="33" style="29" customWidth="1"/>
    <col min="13059" max="13059" width="6.77734375" style="29" customWidth="1"/>
    <col min="13060" max="13060" width="8.44140625" style="29" customWidth="1"/>
    <col min="13061" max="13061" width="9" style="29" customWidth="1"/>
    <col min="13062" max="13062" width="12.6640625" style="29" customWidth="1"/>
    <col min="13063" max="13063" width="11.21875" style="29" customWidth="1"/>
    <col min="13064" max="13064" width="0" style="29" hidden="1" customWidth="1"/>
    <col min="13065" max="13066" width="9" style="29"/>
    <col min="13067" max="13067" width="10.44140625" style="29" bestFit="1" customWidth="1"/>
    <col min="13068" max="13312" width="9" style="29"/>
    <col min="13313" max="13313" width="7.21875" style="29" customWidth="1"/>
    <col min="13314" max="13314" width="33" style="29" customWidth="1"/>
    <col min="13315" max="13315" width="6.77734375" style="29" customWidth="1"/>
    <col min="13316" max="13316" width="8.44140625" style="29" customWidth="1"/>
    <col min="13317" max="13317" width="9" style="29" customWidth="1"/>
    <col min="13318" max="13318" width="12.6640625" style="29" customWidth="1"/>
    <col min="13319" max="13319" width="11.21875" style="29" customWidth="1"/>
    <col min="13320" max="13320" width="0" style="29" hidden="1" customWidth="1"/>
    <col min="13321" max="13322" width="9" style="29"/>
    <col min="13323" max="13323" width="10.44140625" style="29" bestFit="1" customWidth="1"/>
    <col min="13324" max="13568" width="9" style="29"/>
    <col min="13569" max="13569" width="7.21875" style="29" customWidth="1"/>
    <col min="13570" max="13570" width="33" style="29" customWidth="1"/>
    <col min="13571" max="13571" width="6.77734375" style="29" customWidth="1"/>
    <col min="13572" max="13572" width="8.44140625" style="29" customWidth="1"/>
    <col min="13573" max="13573" width="9" style="29" customWidth="1"/>
    <col min="13574" max="13574" width="12.6640625" style="29" customWidth="1"/>
    <col min="13575" max="13575" width="11.21875" style="29" customWidth="1"/>
    <col min="13576" max="13576" width="0" style="29" hidden="1" customWidth="1"/>
    <col min="13577" max="13578" width="9" style="29"/>
    <col min="13579" max="13579" width="10.44140625" style="29" bestFit="1" customWidth="1"/>
    <col min="13580" max="13824" width="9" style="29"/>
    <col min="13825" max="13825" width="7.21875" style="29" customWidth="1"/>
    <col min="13826" max="13826" width="33" style="29" customWidth="1"/>
    <col min="13827" max="13827" width="6.77734375" style="29" customWidth="1"/>
    <col min="13828" max="13828" width="8.44140625" style="29" customWidth="1"/>
    <col min="13829" max="13829" width="9" style="29" customWidth="1"/>
    <col min="13830" max="13830" width="12.6640625" style="29" customWidth="1"/>
    <col min="13831" max="13831" width="11.21875" style="29" customWidth="1"/>
    <col min="13832" max="13832" width="0" style="29" hidden="1" customWidth="1"/>
    <col min="13833" max="13834" width="9" style="29"/>
    <col min="13835" max="13835" width="10.44140625" style="29" bestFit="1" customWidth="1"/>
    <col min="13836" max="14080" width="9" style="29"/>
    <col min="14081" max="14081" width="7.21875" style="29" customWidth="1"/>
    <col min="14082" max="14082" width="33" style="29" customWidth="1"/>
    <col min="14083" max="14083" width="6.77734375" style="29" customWidth="1"/>
    <col min="14084" max="14084" width="8.44140625" style="29" customWidth="1"/>
    <col min="14085" max="14085" width="9" style="29" customWidth="1"/>
    <col min="14086" max="14086" width="12.6640625" style="29" customWidth="1"/>
    <col min="14087" max="14087" width="11.21875" style="29" customWidth="1"/>
    <col min="14088" max="14088" width="0" style="29" hidden="1" customWidth="1"/>
    <col min="14089" max="14090" width="9" style="29"/>
    <col min="14091" max="14091" width="10.44140625" style="29" bestFit="1" customWidth="1"/>
    <col min="14092" max="14336" width="9" style="29"/>
    <col min="14337" max="14337" width="7.21875" style="29" customWidth="1"/>
    <col min="14338" max="14338" width="33" style="29" customWidth="1"/>
    <col min="14339" max="14339" width="6.77734375" style="29" customWidth="1"/>
    <col min="14340" max="14340" width="8.44140625" style="29" customWidth="1"/>
    <col min="14341" max="14341" width="9" style="29" customWidth="1"/>
    <col min="14342" max="14342" width="12.6640625" style="29" customWidth="1"/>
    <col min="14343" max="14343" width="11.21875" style="29" customWidth="1"/>
    <col min="14344" max="14344" width="0" style="29" hidden="1" customWidth="1"/>
    <col min="14345" max="14346" width="9" style="29"/>
    <col min="14347" max="14347" width="10.44140625" style="29" bestFit="1" customWidth="1"/>
    <col min="14348" max="14592" width="9" style="29"/>
    <col min="14593" max="14593" width="7.21875" style="29" customWidth="1"/>
    <col min="14594" max="14594" width="33" style="29" customWidth="1"/>
    <col min="14595" max="14595" width="6.77734375" style="29" customWidth="1"/>
    <col min="14596" max="14596" width="8.44140625" style="29" customWidth="1"/>
    <col min="14597" max="14597" width="9" style="29" customWidth="1"/>
    <col min="14598" max="14598" width="12.6640625" style="29" customWidth="1"/>
    <col min="14599" max="14599" width="11.21875" style="29" customWidth="1"/>
    <col min="14600" max="14600" width="0" style="29" hidden="1" customWidth="1"/>
    <col min="14601" max="14602" width="9" style="29"/>
    <col min="14603" max="14603" width="10.44140625" style="29" bestFit="1" customWidth="1"/>
    <col min="14604" max="14848" width="9" style="29"/>
    <col min="14849" max="14849" width="7.21875" style="29" customWidth="1"/>
    <col min="14850" max="14850" width="33" style="29" customWidth="1"/>
    <col min="14851" max="14851" width="6.77734375" style="29" customWidth="1"/>
    <col min="14852" max="14852" width="8.44140625" style="29" customWidth="1"/>
    <col min="14853" max="14853" width="9" style="29" customWidth="1"/>
    <col min="14854" max="14854" width="12.6640625" style="29" customWidth="1"/>
    <col min="14855" max="14855" width="11.21875" style="29" customWidth="1"/>
    <col min="14856" max="14856" width="0" style="29" hidden="1" customWidth="1"/>
    <col min="14857" max="14858" width="9" style="29"/>
    <col min="14859" max="14859" width="10.44140625" style="29" bestFit="1" customWidth="1"/>
    <col min="14860" max="15104" width="9" style="29"/>
    <col min="15105" max="15105" width="7.21875" style="29" customWidth="1"/>
    <col min="15106" max="15106" width="33" style="29" customWidth="1"/>
    <col min="15107" max="15107" width="6.77734375" style="29" customWidth="1"/>
    <col min="15108" max="15108" width="8.44140625" style="29" customWidth="1"/>
    <col min="15109" max="15109" width="9" style="29" customWidth="1"/>
    <col min="15110" max="15110" width="12.6640625" style="29" customWidth="1"/>
    <col min="15111" max="15111" width="11.21875" style="29" customWidth="1"/>
    <col min="15112" max="15112" width="0" style="29" hidden="1" customWidth="1"/>
    <col min="15113" max="15114" width="9" style="29"/>
    <col min="15115" max="15115" width="10.44140625" style="29" bestFit="1" customWidth="1"/>
    <col min="15116" max="15360" width="9" style="29"/>
    <col min="15361" max="15361" width="7.21875" style="29" customWidth="1"/>
    <col min="15362" max="15362" width="33" style="29" customWidth="1"/>
    <col min="15363" max="15363" width="6.77734375" style="29" customWidth="1"/>
    <col min="15364" max="15364" width="8.44140625" style="29" customWidth="1"/>
    <col min="15365" max="15365" width="9" style="29" customWidth="1"/>
    <col min="15366" max="15366" width="12.6640625" style="29" customWidth="1"/>
    <col min="15367" max="15367" width="11.21875" style="29" customWidth="1"/>
    <col min="15368" max="15368" width="0" style="29" hidden="1" customWidth="1"/>
    <col min="15369" max="15370" width="9" style="29"/>
    <col min="15371" max="15371" width="10.44140625" style="29" bestFit="1" customWidth="1"/>
    <col min="15372" max="15616" width="9" style="29"/>
    <col min="15617" max="15617" width="7.21875" style="29" customWidth="1"/>
    <col min="15618" max="15618" width="33" style="29" customWidth="1"/>
    <col min="15619" max="15619" width="6.77734375" style="29" customWidth="1"/>
    <col min="15620" max="15620" width="8.44140625" style="29" customWidth="1"/>
    <col min="15621" max="15621" width="9" style="29" customWidth="1"/>
    <col min="15622" max="15622" width="12.6640625" style="29" customWidth="1"/>
    <col min="15623" max="15623" width="11.21875" style="29" customWidth="1"/>
    <col min="15624" max="15624" width="0" style="29" hidden="1" customWidth="1"/>
    <col min="15625" max="15626" width="9" style="29"/>
    <col min="15627" max="15627" width="10.44140625" style="29" bestFit="1" customWidth="1"/>
    <col min="15628" max="15872" width="9" style="29"/>
    <col min="15873" max="15873" width="7.21875" style="29" customWidth="1"/>
    <col min="15874" max="15874" width="33" style="29" customWidth="1"/>
    <col min="15875" max="15875" width="6.77734375" style="29" customWidth="1"/>
    <col min="15876" max="15876" width="8.44140625" style="29" customWidth="1"/>
    <col min="15877" max="15877" width="9" style="29" customWidth="1"/>
    <col min="15878" max="15878" width="12.6640625" style="29" customWidth="1"/>
    <col min="15879" max="15879" width="11.21875" style="29" customWidth="1"/>
    <col min="15880" max="15880" width="0" style="29" hidden="1" customWidth="1"/>
    <col min="15881" max="15882" width="9" style="29"/>
    <col min="15883" max="15883" width="10.44140625" style="29" bestFit="1" customWidth="1"/>
    <col min="15884" max="16128" width="9" style="29"/>
    <col min="16129" max="16129" width="7.21875" style="29" customWidth="1"/>
    <col min="16130" max="16130" width="33" style="29" customWidth="1"/>
    <col min="16131" max="16131" width="6.77734375" style="29" customWidth="1"/>
    <col min="16132" max="16132" width="8.44140625" style="29" customWidth="1"/>
    <col min="16133" max="16133" width="9" style="29" customWidth="1"/>
    <col min="16134" max="16134" width="12.6640625" style="29" customWidth="1"/>
    <col min="16135" max="16135" width="11.21875" style="29" customWidth="1"/>
    <col min="16136" max="16136" width="0" style="29" hidden="1" customWidth="1"/>
    <col min="16137" max="16138" width="9" style="29"/>
    <col min="16139" max="16139" width="10.44140625" style="29" bestFit="1" customWidth="1"/>
    <col min="16140" max="16384" width="9" style="29"/>
  </cols>
  <sheetData>
    <row r="1" spans="1:7" ht="4.5" customHeight="1" x14ac:dyDescent="0.25"/>
    <row r="2" spans="1:7" ht="4.5" customHeight="1" x14ac:dyDescent="0.25"/>
    <row r="3" spans="1:7" ht="24" customHeight="1" x14ac:dyDescent="0.25">
      <c r="A3" s="142" t="s">
        <v>38</v>
      </c>
      <c r="B3" s="142"/>
      <c r="C3" s="142"/>
      <c r="D3" s="142"/>
      <c r="E3" s="142"/>
      <c r="F3" s="142"/>
      <c r="G3" s="142"/>
    </row>
    <row r="4" spans="1:7" ht="25.5" customHeight="1" x14ac:dyDescent="0.25">
      <c r="A4" s="142" t="s">
        <v>39</v>
      </c>
      <c r="B4" s="142"/>
      <c r="C4" s="142"/>
      <c r="D4" s="142"/>
      <c r="E4" s="142"/>
      <c r="F4" s="142"/>
      <c r="G4" s="142"/>
    </row>
    <row r="5" spans="1:7" ht="15.75" customHeight="1" x14ac:dyDescent="0.25">
      <c r="B5" s="143" t="s">
        <v>40</v>
      </c>
      <c r="C5" s="143"/>
      <c r="D5" s="143"/>
      <c r="E5" s="143"/>
    </row>
    <row r="6" spans="1:7" ht="15.75" customHeight="1" x14ac:dyDescent="0.25">
      <c r="B6" s="143"/>
      <c r="C6" s="143"/>
      <c r="D6" s="143"/>
      <c r="E6" s="143"/>
      <c r="F6" s="144">
        <v>41579</v>
      </c>
      <c r="G6" s="144"/>
    </row>
    <row r="7" spans="1:7" ht="15.75" customHeight="1" x14ac:dyDescent="0.25">
      <c r="A7" s="30" t="s">
        <v>41</v>
      </c>
      <c r="B7" s="30" t="s">
        <v>42</v>
      </c>
    </row>
    <row r="8" spans="1:7" ht="38.1" customHeight="1" x14ac:dyDescent="0.25">
      <c r="A8" s="31" t="s">
        <v>43</v>
      </c>
      <c r="B8" s="116" t="s">
        <v>44</v>
      </c>
      <c r="C8" s="116"/>
      <c r="D8" s="117" t="s">
        <v>45</v>
      </c>
      <c r="E8" s="117"/>
      <c r="F8" s="118" t="s">
        <v>46</v>
      </c>
      <c r="G8" s="118"/>
    </row>
    <row r="9" spans="1:7" ht="19.5" customHeight="1" x14ac:dyDescent="0.25">
      <c r="B9" s="32" t="s">
        <v>47</v>
      </c>
      <c r="C9" s="32" t="s">
        <v>48</v>
      </c>
      <c r="D9" s="32" t="s">
        <v>49</v>
      </c>
      <c r="E9" s="32" t="s">
        <v>50</v>
      </c>
      <c r="F9" s="32" t="s">
        <v>51</v>
      </c>
      <c r="G9" s="32" t="s">
        <v>52</v>
      </c>
    </row>
    <row r="10" spans="1:7" ht="19.5" customHeight="1" x14ac:dyDescent="0.25">
      <c r="B10" s="33" t="s">
        <v>53</v>
      </c>
      <c r="C10" s="34" t="s">
        <v>54</v>
      </c>
      <c r="D10" s="35">
        <v>0.15</v>
      </c>
      <c r="E10" s="36">
        <v>455</v>
      </c>
      <c r="F10" s="37">
        <f>D10*E10</f>
        <v>68.25</v>
      </c>
      <c r="G10" s="139" t="s">
        <v>55</v>
      </c>
    </row>
    <row r="11" spans="1:7" ht="19.5" customHeight="1" x14ac:dyDescent="0.25">
      <c r="B11" s="33" t="s">
        <v>56</v>
      </c>
      <c r="C11" s="34" t="s">
        <v>57</v>
      </c>
      <c r="D11" s="35">
        <v>0.04</v>
      </c>
      <c r="E11" s="36">
        <v>657</v>
      </c>
      <c r="F11" s="37">
        <f t="shared" ref="F11:F16" si="0">D11*E11</f>
        <v>26.28</v>
      </c>
      <c r="G11" s="140"/>
    </row>
    <row r="12" spans="1:7" ht="19.5" customHeight="1" x14ac:dyDescent="0.25">
      <c r="B12" s="33" t="s">
        <v>58</v>
      </c>
      <c r="C12" s="34" t="s">
        <v>59</v>
      </c>
      <c r="D12" s="35">
        <v>1</v>
      </c>
      <c r="E12" s="36">
        <v>8</v>
      </c>
      <c r="F12" s="37">
        <f t="shared" si="0"/>
        <v>8</v>
      </c>
      <c r="G12" s="140"/>
    </row>
    <row r="13" spans="1:7" ht="19.5" customHeight="1" x14ac:dyDescent="0.25">
      <c r="B13" s="33" t="s">
        <v>60</v>
      </c>
      <c r="C13" s="34" t="s">
        <v>59</v>
      </c>
      <c r="D13" s="35">
        <v>1</v>
      </c>
      <c r="E13" s="36">
        <v>29</v>
      </c>
      <c r="F13" s="37">
        <f t="shared" si="0"/>
        <v>29</v>
      </c>
      <c r="G13" s="140"/>
    </row>
    <row r="14" spans="1:7" ht="19.5" customHeight="1" x14ac:dyDescent="0.25">
      <c r="B14" s="33" t="s">
        <v>61</v>
      </c>
      <c r="C14" s="34" t="s">
        <v>59</v>
      </c>
      <c r="D14" s="35">
        <v>1</v>
      </c>
      <c r="E14" s="36">
        <v>57</v>
      </c>
      <c r="F14" s="37">
        <f t="shared" si="0"/>
        <v>57</v>
      </c>
      <c r="G14" s="140"/>
    </row>
    <row r="15" spans="1:7" ht="19.5" customHeight="1" x14ac:dyDescent="0.25">
      <c r="B15" s="33" t="s">
        <v>62</v>
      </c>
      <c r="C15" s="34" t="s">
        <v>59</v>
      </c>
      <c r="D15" s="35">
        <v>0.1</v>
      </c>
      <c r="E15" s="36">
        <v>57</v>
      </c>
      <c r="F15" s="37">
        <f t="shared" si="0"/>
        <v>5.7</v>
      </c>
      <c r="G15" s="140"/>
    </row>
    <row r="16" spans="1:7" ht="19.5" customHeight="1" x14ac:dyDescent="0.25">
      <c r="B16" s="33" t="s">
        <v>63</v>
      </c>
      <c r="C16" s="34" t="s">
        <v>15</v>
      </c>
      <c r="D16" s="35">
        <v>1</v>
      </c>
      <c r="E16" s="36">
        <v>4.7699999999999996</v>
      </c>
      <c r="F16" s="37">
        <f t="shared" si="0"/>
        <v>4.7699999999999996</v>
      </c>
      <c r="G16" s="141"/>
    </row>
    <row r="17" spans="1:7" ht="19.5" customHeight="1" x14ac:dyDescent="0.25">
      <c r="B17" s="33" t="s">
        <v>64</v>
      </c>
      <c r="C17" s="34" t="s">
        <v>59</v>
      </c>
      <c r="D17" s="35">
        <v>1</v>
      </c>
      <c r="E17" s="36"/>
      <c r="F17" s="37">
        <f>SUM(F10:F16)</f>
        <v>199</v>
      </c>
      <c r="G17" s="38"/>
    </row>
    <row r="18" spans="1:7" ht="19.5" customHeight="1" x14ac:dyDescent="0.25">
      <c r="B18" s="38"/>
      <c r="C18" s="38"/>
      <c r="D18" s="38"/>
      <c r="E18" s="38"/>
      <c r="F18" s="38"/>
      <c r="G18" s="38"/>
    </row>
    <row r="19" spans="1:7" ht="19.5" customHeight="1" x14ac:dyDescent="0.25">
      <c r="B19" s="38"/>
      <c r="C19" s="38"/>
      <c r="D19" s="38"/>
      <c r="E19" s="38"/>
      <c r="F19" s="38"/>
      <c r="G19" s="38"/>
    </row>
    <row r="20" spans="1:7" ht="19.5" customHeight="1" x14ac:dyDescent="0.25">
      <c r="B20" s="38"/>
      <c r="C20" s="38"/>
      <c r="D20" s="38"/>
      <c r="E20" s="38"/>
      <c r="F20" s="38"/>
      <c r="G20" s="38"/>
    </row>
    <row r="21" spans="1:7" ht="19.5" customHeight="1" x14ac:dyDescent="0.25">
      <c r="B21" s="38"/>
      <c r="C21" s="38"/>
      <c r="D21" s="38"/>
      <c r="E21" s="38"/>
      <c r="F21" s="38"/>
      <c r="G21" s="38"/>
    </row>
    <row r="22" spans="1:7" ht="19.5" customHeight="1" x14ac:dyDescent="0.25">
      <c r="B22" s="38"/>
      <c r="C22" s="38"/>
      <c r="D22" s="38"/>
      <c r="E22" s="38"/>
      <c r="F22" s="38"/>
      <c r="G22" s="38"/>
    </row>
    <row r="23" spans="1:7" ht="19.5" customHeight="1" x14ac:dyDescent="0.25">
      <c r="B23" s="129" t="s">
        <v>65</v>
      </c>
      <c r="C23" s="129"/>
      <c r="D23" s="130" t="s">
        <v>66</v>
      </c>
      <c r="E23" s="130"/>
      <c r="F23" s="131">
        <f>F17</f>
        <v>199</v>
      </c>
      <c r="G23" s="131"/>
    </row>
    <row r="24" spans="1:7" ht="19.5" customHeight="1" x14ac:dyDescent="0.25">
      <c r="B24" s="132" t="s">
        <v>67</v>
      </c>
      <c r="C24" s="132"/>
      <c r="D24" s="130"/>
      <c r="E24" s="130"/>
      <c r="F24" s="131"/>
      <c r="G24" s="131"/>
    </row>
    <row r="25" spans="1:7" ht="38.1" customHeight="1" x14ac:dyDescent="0.25">
      <c r="A25" s="31" t="s">
        <v>68</v>
      </c>
      <c r="B25" s="116" t="s">
        <v>69</v>
      </c>
      <c r="C25" s="116"/>
      <c r="D25" s="117" t="s">
        <v>70</v>
      </c>
      <c r="E25" s="117"/>
      <c r="F25" s="118" t="s">
        <v>46</v>
      </c>
      <c r="G25" s="118"/>
    </row>
    <row r="26" spans="1:7" ht="19.5" customHeight="1" x14ac:dyDescent="0.25">
      <c r="B26" s="32" t="s">
        <v>47</v>
      </c>
      <c r="C26" s="32" t="s">
        <v>48</v>
      </c>
      <c r="D26" s="32" t="s">
        <v>49</v>
      </c>
      <c r="E26" s="32" t="s">
        <v>50</v>
      </c>
      <c r="F26" s="32" t="s">
        <v>51</v>
      </c>
      <c r="G26" s="32" t="s">
        <v>52</v>
      </c>
    </row>
    <row r="27" spans="1:7" ht="19.5" customHeight="1" x14ac:dyDescent="0.25">
      <c r="B27" s="33" t="s">
        <v>53</v>
      </c>
      <c r="C27" s="34" t="s">
        <v>54</v>
      </c>
      <c r="D27" s="35">
        <v>0.03</v>
      </c>
      <c r="E27" s="36">
        <v>455</v>
      </c>
      <c r="F27" s="37">
        <f>D27*E27</f>
        <v>13.65</v>
      </c>
      <c r="G27" s="39" t="s">
        <v>71</v>
      </c>
    </row>
    <row r="28" spans="1:7" ht="19.5" customHeight="1" x14ac:dyDescent="0.25">
      <c r="B28" s="33" t="s">
        <v>72</v>
      </c>
      <c r="C28" s="34" t="s">
        <v>73</v>
      </c>
      <c r="D28" s="35">
        <v>2E-3</v>
      </c>
      <c r="E28" s="36">
        <v>1476</v>
      </c>
      <c r="F28" s="37">
        <f t="shared" ref="F28:F33" si="1">D28*E28</f>
        <v>2.952</v>
      </c>
      <c r="G28" s="40"/>
    </row>
    <row r="29" spans="1:7" ht="19.5" customHeight="1" x14ac:dyDescent="0.25">
      <c r="B29" s="33" t="s">
        <v>74</v>
      </c>
      <c r="C29" s="34" t="s">
        <v>54</v>
      </c>
      <c r="D29" s="35">
        <v>4.0000000000000001E-3</v>
      </c>
      <c r="E29" s="36">
        <v>1886</v>
      </c>
      <c r="F29" s="37">
        <f t="shared" si="1"/>
        <v>7.5440000000000005</v>
      </c>
      <c r="G29" s="40"/>
    </row>
    <row r="30" spans="1:7" ht="19.5" customHeight="1" x14ac:dyDescent="0.25">
      <c r="B30" s="33" t="s">
        <v>60</v>
      </c>
      <c r="C30" s="34" t="s">
        <v>59</v>
      </c>
      <c r="D30" s="35">
        <v>0.8</v>
      </c>
      <c r="E30" s="36">
        <v>29</v>
      </c>
      <c r="F30" s="37">
        <f t="shared" si="1"/>
        <v>23.200000000000003</v>
      </c>
      <c r="G30" s="140" t="s">
        <v>75</v>
      </c>
    </row>
    <row r="31" spans="1:7" ht="19.5" customHeight="1" x14ac:dyDescent="0.25">
      <c r="B31" s="33" t="s">
        <v>61</v>
      </c>
      <c r="C31" s="34" t="s">
        <v>59</v>
      </c>
      <c r="D31" s="35">
        <v>0.4</v>
      </c>
      <c r="E31" s="36">
        <v>57</v>
      </c>
      <c r="F31" s="37">
        <f t="shared" si="1"/>
        <v>22.8</v>
      </c>
      <c r="G31" s="140"/>
    </row>
    <row r="32" spans="1:7" ht="19.5" customHeight="1" x14ac:dyDescent="0.25">
      <c r="B32" s="33" t="s">
        <v>62</v>
      </c>
      <c r="C32" s="34" t="s">
        <v>59</v>
      </c>
      <c r="D32" s="35">
        <v>0.1</v>
      </c>
      <c r="E32" s="36">
        <v>57</v>
      </c>
      <c r="F32" s="37">
        <f t="shared" si="1"/>
        <v>5.7</v>
      </c>
      <c r="G32" s="140"/>
    </row>
    <row r="33" spans="1:7" ht="19.5" customHeight="1" x14ac:dyDescent="0.25">
      <c r="B33" s="33" t="s">
        <v>63</v>
      </c>
      <c r="C33" s="34" t="s">
        <v>15</v>
      </c>
      <c r="D33" s="35">
        <v>1</v>
      </c>
      <c r="E33" s="36">
        <v>2.15</v>
      </c>
      <c r="F33" s="37">
        <f t="shared" si="1"/>
        <v>2.15</v>
      </c>
      <c r="G33" s="141"/>
    </row>
    <row r="34" spans="1:7" ht="19.5" customHeight="1" x14ac:dyDescent="0.25">
      <c r="B34" s="33" t="s">
        <v>64</v>
      </c>
      <c r="C34" s="34" t="s">
        <v>76</v>
      </c>
      <c r="D34" s="35">
        <v>1</v>
      </c>
      <c r="E34" s="36"/>
      <c r="F34" s="37">
        <f>SUM(F27:F33)</f>
        <v>77.996000000000009</v>
      </c>
      <c r="G34" s="38"/>
    </row>
    <row r="35" spans="1:7" ht="19.5" customHeight="1" x14ac:dyDescent="0.25">
      <c r="B35" s="38"/>
      <c r="C35" s="38"/>
      <c r="D35" s="38"/>
      <c r="E35" s="38"/>
      <c r="F35" s="38"/>
      <c r="G35" s="38"/>
    </row>
    <row r="36" spans="1:7" ht="19.5" customHeight="1" x14ac:dyDescent="0.25">
      <c r="B36" s="38"/>
      <c r="C36" s="38"/>
      <c r="D36" s="38"/>
      <c r="E36" s="38"/>
      <c r="F36" s="38"/>
      <c r="G36" s="38"/>
    </row>
    <row r="37" spans="1:7" ht="19.5" customHeight="1" x14ac:dyDescent="0.25">
      <c r="B37" s="38"/>
      <c r="C37" s="38"/>
      <c r="D37" s="38"/>
      <c r="E37" s="38"/>
      <c r="F37" s="38"/>
      <c r="G37" s="38"/>
    </row>
    <row r="38" spans="1:7" ht="19.5" customHeight="1" x14ac:dyDescent="0.25">
      <c r="B38" s="38"/>
      <c r="C38" s="38"/>
      <c r="D38" s="38"/>
      <c r="E38" s="38"/>
      <c r="F38" s="38"/>
      <c r="G38" s="38"/>
    </row>
    <row r="39" spans="1:7" ht="19.5" customHeight="1" x14ac:dyDescent="0.25">
      <c r="B39" s="38"/>
      <c r="C39" s="38"/>
      <c r="D39" s="38"/>
      <c r="E39" s="38"/>
      <c r="F39" s="38"/>
      <c r="G39" s="38"/>
    </row>
    <row r="40" spans="1:7" ht="19.5" customHeight="1" x14ac:dyDescent="0.25">
      <c r="B40" s="129" t="s">
        <v>65</v>
      </c>
      <c r="C40" s="129"/>
      <c r="D40" s="130" t="s">
        <v>77</v>
      </c>
      <c r="E40" s="130"/>
      <c r="F40" s="131">
        <f>F34</f>
        <v>77.996000000000009</v>
      </c>
      <c r="G40" s="131"/>
    </row>
    <row r="41" spans="1:7" ht="19.5" customHeight="1" x14ac:dyDescent="0.25">
      <c r="B41" s="132" t="s">
        <v>67</v>
      </c>
      <c r="C41" s="132"/>
      <c r="D41" s="130"/>
      <c r="E41" s="130"/>
      <c r="F41" s="131"/>
      <c r="G41" s="131"/>
    </row>
    <row r="42" spans="1:7" ht="38.1" customHeight="1" x14ac:dyDescent="0.25">
      <c r="A42" s="31" t="s">
        <v>78</v>
      </c>
      <c r="B42" s="133" t="s">
        <v>79</v>
      </c>
      <c r="C42" s="134"/>
      <c r="D42" s="135" t="s">
        <v>70</v>
      </c>
      <c r="E42" s="136"/>
      <c r="F42" s="137" t="s">
        <v>46</v>
      </c>
      <c r="G42" s="138"/>
    </row>
    <row r="43" spans="1:7" ht="19.5" customHeight="1" x14ac:dyDescent="0.25">
      <c r="B43" s="32" t="s">
        <v>47</v>
      </c>
      <c r="C43" s="32" t="s">
        <v>48</v>
      </c>
      <c r="D43" s="32" t="s">
        <v>49</v>
      </c>
      <c r="E43" s="32" t="s">
        <v>50</v>
      </c>
      <c r="F43" s="32" t="s">
        <v>51</v>
      </c>
      <c r="G43" s="32" t="s">
        <v>52</v>
      </c>
    </row>
    <row r="44" spans="1:7" ht="19.5" customHeight="1" x14ac:dyDescent="0.25">
      <c r="B44" s="33" t="s">
        <v>80</v>
      </c>
      <c r="C44" s="34" t="s">
        <v>81</v>
      </c>
      <c r="D44" s="35">
        <v>11</v>
      </c>
      <c r="E44" s="36">
        <v>21</v>
      </c>
      <c r="F44" s="37">
        <f t="shared" ref="F44:F49" si="2">D44*E44</f>
        <v>231</v>
      </c>
      <c r="G44" s="139" t="s">
        <v>82</v>
      </c>
    </row>
    <row r="45" spans="1:7" ht="19.5" customHeight="1" x14ac:dyDescent="0.25">
      <c r="B45" s="33" t="s">
        <v>83</v>
      </c>
      <c r="C45" s="34" t="s">
        <v>54</v>
      </c>
      <c r="D45" s="35">
        <v>0.15</v>
      </c>
      <c r="E45" s="36">
        <v>1645</v>
      </c>
      <c r="F45" s="37">
        <f t="shared" si="2"/>
        <v>246.75</v>
      </c>
      <c r="G45" s="140"/>
    </row>
    <row r="46" spans="1:7" ht="19.5" customHeight="1" x14ac:dyDescent="0.25">
      <c r="B46" s="33" t="s">
        <v>84</v>
      </c>
      <c r="C46" s="34" t="s">
        <v>54</v>
      </c>
      <c r="D46" s="35">
        <v>7.0000000000000007E-2</v>
      </c>
      <c r="E46" s="36">
        <v>1317</v>
      </c>
      <c r="F46" s="37">
        <f t="shared" si="2"/>
        <v>92.190000000000012</v>
      </c>
      <c r="G46" s="140"/>
    </row>
    <row r="47" spans="1:7" ht="19.5" customHeight="1" x14ac:dyDescent="0.25">
      <c r="B47" s="33" t="s">
        <v>85</v>
      </c>
      <c r="C47" s="34" t="s">
        <v>59</v>
      </c>
      <c r="D47" s="35">
        <v>2.5</v>
      </c>
      <c r="E47" s="36">
        <v>205</v>
      </c>
      <c r="F47" s="37">
        <f t="shared" si="2"/>
        <v>512.5</v>
      </c>
      <c r="G47" s="140"/>
    </row>
    <row r="48" spans="1:7" ht="19.5" customHeight="1" x14ac:dyDescent="0.25">
      <c r="B48" s="33" t="s">
        <v>86</v>
      </c>
      <c r="C48" s="34" t="s">
        <v>59</v>
      </c>
      <c r="D48" s="35">
        <v>2</v>
      </c>
      <c r="E48" s="36">
        <v>657</v>
      </c>
      <c r="F48" s="37">
        <f t="shared" si="2"/>
        <v>1314</v>
      </c>
      <c r="G48" s="140"/>
    </row>
    <row r="49" spans="1:11" ht="19.5" customHeight="1" x14ac:dyDescent="0.25">
      <c r="B49" s="33" t="s">
        <v>63</v>
      </c>
      <c r="C49" s="34" t="s">
        <v>15</v>
      </c>
      <c r="D49" s="35">
        <v>1</v>
      </c>
      <c r="E49" s="36">
        <v>39.56</v>
      </c>
      <c r="F49" s="37">
        <f t="shared" si="2"/>
        <v>39.56</v>
      </c>
      <c r="G49" s="141"/>
    </row>
    <row r="50" spans="1:11" ht="19.5" customHeight="1" x14ac:dyDescent="0.25">
      <c r="B50" s="33" t="s">
        <v>64</v>
      </c>
      <c r="C50" s="34" t="s">
        <v>87</v>
      </c>
      <c r="D50" s="35">
        <v>1</v>
      </c>
      <c r="E50" s="36"/>
      <c r="F50" s="37">
        <f>SUM(F44:F49)</f>
        <v>2436</v>
      </c>
      <c r="G50" s="41"/>
    </row>
    <row r="51" spans="1:11" ht="19.5" customHeight="1" x14ac:dyDescent="0.25">
      <c r="B51" s="38"/>
      <c r="C51" s="38"/>
      <c r="D51" s="38"/>
      <c r="E51" s="38"/>
      <c r="F51" s="38"/>
      <c r="G51" s="38"/>
    </row>
    <row r="52" spans="1:11" ht="19.5" customHeight="1" x14ac:dyDescent="0.25">
      <c r="B52" s="38"/>
      <c r="C52" s="38"/>
      <c r="D52" s="38"/>
      <c r="E52" s="38"/>
      <c r="F52" s="38"/>
      <c r="G52" s="38"/>
    </row>
    <row r="53" spans="1:11" ht="19.5" customHeight="1" x14ac:dyDescent="0.25">
      <c r="B53" s="38"/>
      <c r="C53" s="38"/>
      <c r="D53" s="38"/>
      <c r="E53" s="38"/>
      <c r="F53" s="38"/>
      <c r="G53" s="38"/>
    </row>
    <row r="54" spans="1:11" ht="19.5" customHeight="1" x14ac:dyDescent="0.25">
      <c r="B54" s="38"/>
      <c r="C54" s="38"/>
      <c r="D54" s="38"/>
      <c r="E54" s="38"/>
      <c r="F54" s="38"/>
      <c r="G54" s="38"/>
    </row>
    <row r="55" spans="1:11" ht="19.5" customHeight="1" x14ac:dyDescent="0.25">
      <c r="B55" s="38"/>
      <c r="C55" s="38"/>
      <c r="D55" s="38"/>
      <c r="E55" s="38"/>
      <c r="F55" s="38"/>
      <c r="G55" s="38"/>
    </row>
    <row r="56" spans="1:11" ht="19.5" customHeight="1" x14ac:dyDescent="0.25">
      <c r="B56" s="119" t="s">
        <v>65</v>
      </c>
      <c r="C56" s="120"/>
      <c r="D56" s="121" t="s">
        <v>77</v>
      </c>
      <c r="E56" s="122"/>
      <c r="F56" s="125">
        <f>F50</f>
        <v>2436</v>
      </c>
      <c r="G56" s="125"/>
    </row>
    <row r="57" spans="1:11" ht="19.5" customHeight="1" x14ac:dyDescent="0.25">
      <c r="B57" s="127" t="s">
        <v>88</v>
      </c>
      <c r="C57" s="128"/>
      <c r="D57" s="123"/>
      <c r="E57" s="124"/>
      <c r="F57" s="126"/>
      <c r="G57" s="126"/>
    </row>
    <row r="58" spans="1:11" ht="38.1" customHeight="1" x14ac:dyDescent="0.25">
      <c r="A58" s="31" t="s">
        <v>89</v>
      </c>
      <c r="B58" s="133" t="s">
        <v>90</v>
      </c>
      <c r="C58" s="134"/>
      <c r="D58" s="135" t="s">
        <v>91</v>
      </c>
      <c r="E58" s="136"/>
      <c r="F58" s="137" t="s">
        <v>46</v>
      </c>
      <c r="G58" s="138"/>
    </row>
    <row r="59" spans="1:11" ht="19.5" customHeight="1" x14ac:dyDescent="0.25">
      <c r="B59" s="32" t="s">
        <v>47</v>
      </c>
      <c r="C59" s="32" t="s">
        <v>48</v>
      </c>
      <c r="D59" s="32" t="s">
        <v>49</v>
      </c>
      <c r="E59" s="32" t="s">
        <v>50</v>
      </c>
      <c r="F59" s="32" t="s">
        <v>51</v>
      </c>
      <c r="G59" s="32" t="s">
        <v>52</v>
      </c>
    </row>
    <row r="60" spans="1:11" ht="19.5" customHeight="1" x14ac:dyDescent="0.25">
      <c r="B60" s="33" t="s">
        <v>92</v>
      </c>
      <c r="C60" s="34" t="s">
        <v>15</v>
      </c>
      <c r="D60" s="35">
        <v>1</v>
      </c>
      <c r="E60" s="36">
        <v>9000</v>
      </c>
      <c r="F60" s="37">
        <f t="shared" ref="F60:F71" si="3">D60*E60</f>
        <v>9000</v>
      </c>
      <c r="G60" s="40"/>
      <c r="J60" s="42"/>
      <c r="K60" s="43"/>
    </row>
    <row r="61" spans="1:11" ht="19.5" customHeight="1" x14ac:dyDescent="0.25">
      <c r="B61" s="33" t="s">
        <v>93</v>
      </c>
      <c r="C61" s="34" t="s">
        <v>15</v>
      </c>
      <c r="D61" s="35">
        <v>1</v>
      </c>
      <c r="E61" s="36">
        <v>5400</v>
      </c>
      <c r="F61" s="37">
        <f t="shared" si="3"/>
        <v>5400</v>
      </c>
      <c r="G61" s="40"/>
      <c r="J61" s="42"/>
      <c r="K61" s="43"/>
    </row>
    <row r="62" spans="1:11" ht="19.5" customHeight="1" x14ac:dyDescent="0.25">
      <c r="B62" s="33" t="s">
        <v>94</v>
      </c>
      <c r="C62" s="34" t="s">
        <v>15</v>
      </c>
      <c r="D62" s="35">
        <v>1</v>
      </c>
      <c r="E62" s="36">
        <v>13500</v>
      </c>
      <c r="F62" s="37">
        <f t="shared" si="3"/>
        <v>13500</v>
      </c>
      <c r="G62" s="40"/>
      <c r="J62" s="42"/>
      <c r="K62" s="43"/>
    </row>
    <row r="63" spans="1:11" ht="19.5" customHeight="1" x14ac:dyDescent="0.25">
      <c r="B63" s="33" t="s">
        <v>80</v>
      </c>
      <c r="C63" s="34" t="s">
        <v>81</v>
      </c>
      <c r="D63" s="35">
        <v>601</v>
      </c>
      <c r="E63" s="36">
        <v>21</v>
      </c>
      <c r="F63" s="37">
        <f t="shared" si="3"/>
        <v>12621</v>
      </c>
      <c r="G63" s="139" t="s">
        <v>95</v>
      </c>
      <c r="J63" s="42"/>
      <c r="K63" s="43"/>
    </row>
    <row r="64" spans="1:11" ht="19.5" customHeight="1" x14ac:dyDescent="0.25">
      <c r="B64" s="33" t="s">
        <v>83</v>
      </c>
      <c r="C64" s="34" t="s">
        <v>54</v>
      </c>
      <c r="D64" s="35">
        <v>5</v>
      </c>
      <c r="E64" s="36">
        <v>1645</v>
      </c>
      <c r="F64" s="37">
        <f t="shared" si="3"/>
        <v>8225</v>
      </c>
      <c r="G64" s="140"/>
      <c r="J64" s="42"/>
      <c r="K64" s="43"/>
    </row>
    <row r="65" spans="1:11" ht="19.5" customHeight="1" x14ac:dyDescent="0.25">
      <c r="B65" s="33" t="s">
        <v>85</v>
      </c>
      <c r="C65" s="34" t="s">
        <v>59</v>
      </c>
      <c r="D65" s="35">
        <v>66</v>
      </c>
      <c r="E65" s="36">
        <v>205</v>
      </c>
      <c r="F65" s="37">
        <f t="shared" si="3"/>
        <v>13530</v>
      </c>
      <c r="G65" s="140"/>
      <c r="J65" s="42"/>
      <c r="K65" s="43"/>
    </row>
    <row r="66" spans="1:11" ht="19.5" customHeight="1" x14ac:dyDescent="0.25">
      <c r="B66" s="33" t="s">
        <v>86</v>
      </c>
      <c r="C66" s="34" t="s">
        <v>59</v>
      </c>
      <c r="D66" s="35">
        <v>14</v>
      </c>
      <c r="E66" s="36">
        <v>657</v>
      </c>
      <c r="F66" s="37">
        <f t="shared" si="3"/>
        <v>9198</v>
      </c>
      <c r="G66" s="141"/>
      <c r="J66" s="42"/>
      <c r="K66" s="43"/>
    </row>
    <row r="67" spans="1:11" ht="19.5" customHeight="1" x14ac:dyDescent="0.25">
      <c r="B67" s="33" t="s">
        <v>96</v>
      </c>
      <c r="C67" s="34" t="s">
        <v>97</v>
      </c>
      <c r="D67" s="35">
        <v>14</v>
      </c>
      <c r="E67" s="36">
        <v>900</v>
      </c>
      <c r="F67" s="37">
        <f t="shared" si="3"/>
        <v>12600</v>
      </c>
      <c r="G67" s="44"/>
      <c r="J67" s="42"/>
      <c r="K67" s="43"/>
    </row>
    <row r="68" spans="1:11" ht="19.5" customHeight="1" x14ac:dyDescent="0.25">
      <c r="B68" s="33" t="s">
        <v>98</v>
      </c>
      <c r="C68" s="34" t="s">
        <v>97</v>
      </c>
      <c r="D68" s="35">
        <v>58.5</v>
      </c>
      <c r="E68" s="36">
        <v>148</v>
      </c>
      <c r="F68" s="37">
        <f t="shared" si="3"/>
        <v>8658</v>
      </c>
      <c r="G68" s="38"/>
      <c r="J68" s="42"/>
      <c r="K68" s="43"/>
    </row>
    <row r="69" spans="1:11" ht="19.5" customHeight="1" x14ac:dyDescent="0.25">
      <c r="B69" s="33" t="s">
        <v>99</v>
      </c>
      <c r="C69" s="34" t="s">
        <v>100</v>
      </c>
      <c r="D69" s="35">
        <v>33</v>
      </c>
      <c r="E69" s="36">
        <v>135</v>
      </c>
      <c r="F69" s="37">
        <f t="shared" si="3"/>
        <v>4455</v>
      </c>
      <c r="G69" s="38"/>
      <c r="J69" s="42"/>
      <c r="K69" s="43"/>
    </row>
    <row r="70" spans="1:11" ht="19.5" customHeight="1" x14ac:dyDescent="0.25">
      <c r="B70" s="33" t="s">
        <v>101</v>
      </c>
      <c r="C70" s="34" t="s">
        <v>15</v>
      </c>
      <c r="D70" s="35">
        <v>1</v>
      </c>
      <c r="E70" s="36">
        <v>9000</v>
      </c>
      <c r="F70" s="37">
        <f t="shared" si="3"/>
        <v>9000</v>
      </c>
      <c r="G70" s="38"/>
      <c r="J70" s="42"/>
      <c r="K70" s="43"/>
    </row>
    <row r="71" spans="1:11" ht="19.5" customHeight="1" x14ac:dyDescent="0.25">
      <c r="B71" s="33" t="s">
        <v>63</v>
      </c>
      <c r="C71" s="34" t="s">
        <v>15</v>
      </c>
      <c r="D71" s="35">
        <v>1</v>
      </c>
      <c r="E71" s="36">
        <v>130</v>
      </c>
      <c r="F71" s="37">
        <f t="shared" si="3"/>
        <v>130</v>
      </c>
      <c r="G71" s="38"/>
      <c r="J71" s="42"/>
      <c r="K71" s="43"/>
    </row>
    <row r="72" spans="1:11" ht="19.5" customHeight="1" x14ac:dyDescent="0.25">
      <c r="B72" s="33" t="s">
        <v>64</v>
      </c>
      <c r="C72" s="34" t="s">
        <v>15</v>
      </c>
      <c r="D72" s="35">
        <v>1</v>
      </c>
      <c r="E72" s="36"/>
      <c r="F72" s="37">
        <f>SUM(F60:F71)</f>
        <v>106317</v>
      </c>
      <c r="G72" s="38"/>
      <c r="J72" s="42"/>
      <c r="K72" s="43"/>
    </row>
    <row r="73" spans="1:11" ht="19.5" customHeight="1" x14ac:dyDescent="0.25">
      <c r="B73" s="38"/>
      <c r="C73" s="38"/>
      <c r="D73" s="38"/>
      <c r="E73" s="38"/>
      <c r="F73" s="38"/>
      <c r="G73" s="38"/>
      <c r="J73" s="42"/>
    </row>
    <row r="74" spans="1:11" ht="19.5" customHeight="1" x14ac:dyDescent="0.25">
      <c r="B74" s="119" t="s">
        <v>65</v>
      </c>
      <c r="C74" s="120"/>
      <c r="D74" s="121" t="s">
        <v>102</v>
      </c>
      <c r="E74" s="122"/>
      <c r="F74" s="125">
        <f>F72</f>
        <v>106317</v>
      </c>
      <c r="G74" s="125"/>
      <c r="J74" s="42"/>
    </row>
    <row r="75" spans="1:11" ht="19.5" customHeight="1" x14ac:dyDescent="0.25">
      <c r="B75" s="127" t="s">
        <v>88</v>
      </c>
      <c r="C75" s="128"/>
      <c r="D75" s="123"/>
      <c r="E75" s="124"/>
      <c r="F75" s="126"/>
      <c r="G75" s="126"/>
      <c r="J75" s="42"/>
    </row>
    <row r="76" spans="1:11" ht="38.1" customHeight="1" x14ac:dyDescent="0.25">
      <c r="A76" s="31" t="s">
        <v>103</v>
      </c>
      <c r="B76" s="116" t="s">
        <v>104</v>
      </c>
      <c r="C76" s="116"/>
      <c r="D76" s="117" t="s">
        <v>91</v>
      </c>
      <c r="E76" s="117"/>
      <c r="F76" s="118" t="s">
        <v>46</v>
      </c>
      <c r="G76" s="118"/>
      <c r="J76" s="42"/>
    </row>
    <row r="77" spans="1:11" ht="19.5" customHeight="1" x14ac:dyDescent="0.25">
      <c r="B77" s="32" t="s">
        <v>47</v>
      </c>
      <c r="C77" s="32" t="s">
        <v>48</v>
      </c>
      <c r="D77" s="32" t="s">
        <v>49</v>
      </c>
      <c r="E77" s="32" t="s">
        <v>50</v>
      </c>
      <c r="F77" s="32" t="s">
        <v>51</v>
      </c>
      <c r="G77" s="32" t="s">
        <v>52</v>
      </c>
      <c r="J77" s="42"/>
    </row>
    <row r="78" spans="1:11" ht="19.5" customHeight="1" x14ac:dyDescent="0.25">
      <c r="B78" s="33" t="s">
        <v>105</v>
      </c>
      <c r="C78" s="34" t="s">
        <v>106</v>
      </c>
      <c r="D78" s="35">
        <v>1</v>
      </c>
      <c r="E78" s="36">
        <v>1481</v>
      </c>
      <c r="F78" s="37">
        <f>D78*E78</f>
        <v>1481</v>
      </c>
      <c r="G78" s="40"/>
      <c r="J78" s="42"/>
      <c r="K78" s="43"/>
    </row>
    <row r="79" spans="1:11" ht="19.5" customHeight="1" x14ac:dyDescent="0.25">
      <c r="B79" s="33" t="s">
        <v>107</v>
      </c>
      <c r="C79" s="34" t="s">
        <v>106</v>
      </c>
      <c r="D79" s="35">
        <v>1</v>
      </c>
      <c r="E79" s="36">
        <v>725</v>
      </c>
      <c r="F79" s="37">
        <f>D79*E79</f>
        <v>725</v>
      </c>
      <c r="G79" s="40"/>
      <c r="J79" s="42"/>
      <c r="K79" s="43"/>
    </row>
    <row r="80" spans="1:11" ht="19.5" customHeight="1" x14ac:dyDescent="0.25">
      <c r="B80" s="33" t="s">
        <v>108</v>
      </c>
      <c r="C80" s="34" t="s">
        <v>106</v>
      </c>
      <c r="D80" s="35">
        <v>4</v>
      </c>
      <c r="E80" s="36">
        <v>4500</v>
      </c>
      <c r="F80" s="37">
        <f>D80*E80</f>
        <v>18000</v>
      </c>
      <c r="G80" s="40"/>
      <c r="J80" s="42"/>
      <c r="K80" s="43"/>
    </row>
    <row r="81" spans="1:11" ht="19.5" customHeight="1" x14ac:dyDescent="0.25">
      <c r="B81" s="33" t="s">
        <v>109</v>
      </c>
      <c r="C81" s="34" t="s">
        <v>106</v>
      </c>
      <c r="D81" s="35">
        <v>4</v>
      </c>
      <c r="E81" s="36">
        <v>4500</v>
      </c>
      <c r="F81" s="37">
        <f>D81*E81</f>
        <v>18000</v>
      </c>
      <c r="G81" s="40"/>
      <c r="J81" s="42"/>
      <c r="K81" s="43"/>
    </row>
    <row r="82" spans="1:11" ht="19.5" customHeight="1" x14ac:dyDescent="0.25">
      <c r="B82" s="33" t="s">
        <v>110</v>
      </c>
      <c r="C82" s="34" t="s">
        <v>15</v>
      </c>
      <c r="D82" s="35">
        <v>1</v>
      </c>
      <c r="E82" s="36">
        <v>9000</v>
      </c>
      <c r="F82" s="37">
        <f>D82*E82</f>
        <v>9000</v>
      </c>
      <c r="G82" s="40"/>
      <c r="J82" s="42"/>
      <c r="K82" s="43"/>
    </row>
    <row r="83" spans="1:11" ht="19.5" customHeight="1" x14ac:dyDescent="0.25">
      <c r="B83" s="33" t="s">
        <v>64</v>
      </c>
      <c r="C83" s="34" t="s">
        <v>15</v>
      </c>
      <c r="D83" s="35">
        <v>1</v>
      </c>
      <c r="E83" s="36"/>
      <c r="F83" s="37">
        <f>SUM(F78:F82)</f>
        <v>47206</v>
      </c>
      <c r="G83" s="40"/>
      <c r="J83" s="42"/>
      <c r="K83" s="43"/>
    </row>
    <row r="84" spans="1:11" ht="19.5" customHeight="1" x14ac:dyDescent="0.25">
      <c r="B84" s="33"/>
      <c r="C84" s="34"/>
      <c r="D84" s="35"/>
      <c r="E84" s="36"/>
      <c r="F84" s="37"/>
      <c r="G84" s="38"/>
      <c r="J84" s="42"/>
    </row>
    <row r="85" spans="1:11" ht="19.5" customHeight="1" x14ac:dyDescent="0.25">
      <c r="B85" s="33"/>
      <c r="C85" s="34"/>
      <c r="D85" s="35"/>
      <c r="E85" s="36"/>
      <c r="F85" s="37"/>
      <c r="G85" s="38"/>
      <c r="J85" s="42"/>
    </row>
    <row r="86" spans="1:11" ht="19.5" customHeight="1" x14ac:dyDescent="0.25">
      <c r="B86" s="38"/>
      <c r="C86" s="38"/>
      <c r="D86" s="38"/>
      <c r="E86" s="38"/>
      <c r="F86" s="38"/>
      <c r="G86" s="38"/>
      <c r="J86" s="42"/>
    </row>
    <row r="87" spans="1:11" ht="19.5" customHeight="1" x14ac:dyDescent="0.25">
      <c r="B87" s="38"/>
      <c r="C87" s="38"/>
      <c r="D87" s="38"/>
      <c r="E87" s="38"/>
      <c r="F87" s="38"/>
      <c r="G87" s="38"/>
      <c r="J87" s="42"/>
    </row>
    <row r="88" spans="1:11" ht="19.5" customHeight="1" x14ac:dyDescent="0.25">
      <c r="B88" s="38"/>
      <c r="C88" s="38"/>
      <c r="D88" s="38"/>
      <c r="E88" s="38"/>
      <c r="F88" s="38"/>
      <c r="G88" s="38"/>
      <c r="J88" s="42"/>
    </row>
    <row r="89" spans="1:11" ht="19.5" customHeight="1" x14ac:dyDescent="0.25">
      <c r="B89" s="38"/>
      <c r="C89" s="38"/>
      <c r="D89" s="38"/>
      <c r="E89" s="38"/>
      <c r="F89" s="38"/>
      <c r="G89" s="38"/>
      <c r="J89" s="42"/>
    </row>
    <row r="90" spans="1:11" ht="19.5" customHeight="1" x14ac:dyDescent="0.25">
      <c r="B90" s="129" t="s">
        <v>65</v>
      </c>
      <c r="C90" s="129"/>
      <c r="D90" s="130" t="s">
        <v>102</v>
      </c>
      <c r="E90" s="130"/>
      <c r="F90" s="131">
        <f>F83</f>
        <v>47206</v>
      </c>
      <c r="G90" s="131"/>
      <c r="J90" s="42"/>
    </row>
    <row r="91" spans="1:11" ht="19.5" customHeight="1" x14ac:dyDescent="0.25">
      <c r="B91" s="132" t="s">
        <v>111</v>
      </c>
      <c r="C91" s="132"/>
      <c r="D91" s="130"/>
      <c r="E91" s="130"/>
      <c r="F91" s="131"/>
      <c r="G91" s="131"/>
      <c r="J91" s="42"/>
    </row>
    <row r="92" spans="1:11" ht="38.1" customHeight="1" x14ac:dyDescent="0.25">
      <c r="A92" s="31" t="s">
        <v>112</v>
      </c>
      <c r="B92" s="133" t="s">
        <v>113</v>
      </c>
      <c r="C92" s="134"/>
      <c r="D92" s="135" t="s">
        <v>114</v>
      </c>
      <c r="E92" s="136"/>
      <c r="F92" s="137" t="s">
        <v>115</v>
      </c>
      <c r="G92" s="138"/>
      <c r="J92" s="42"/>
    </row>
    <row r="93" spans="1:11" ht="19.5" customHeight="1" x14ac:dyDescent="0.25">
      <c r="B93" s="32" t="s">
        <v>47</v>
      </c>
      <c r="C93" s="32" t="s">
        <v>48</v>
      </c>
      <c r="D93" s="32" t="s">
        <v>49</v>
      </c>
      <c r="E93" s="32" t="s">
        <v>50</v>
      </c>
      <c r="F93" s="32" t="s">
        <v>51</v>
      </c>
      <c r="G93" s="32" t="s">
        <v>52</v>
      </c>
      <c r="J93" s="42"/>
    </row>
    <row r="94" spans="1:11" ht="19.5" customHeight="1" x14ac:dyDescent="0.25">
      <c r="B94" s="33" t="s">
        <v>116</v>
      </c>
      <c r="C94" s="34" t="s">
        <v>106</v>
      </c>
      <c r="D94" s="35">
        <v>6</v>
      </c>
      <c r="E94" s="36">
        <v>900</v>
      </c>
      <c r="F94" s="37">
        <f>D94*E94</f>
        <v>5400</v>
      </c>
      <c r="G94" s="40"/>
      <c r="J94" s="42"/>
      <c r="K94" s="43"/>
    </row>
    <row r="95" spans="1:11" ht="19.5" customHeight="1" x14ac:dyDescent="0.25">
      <c r="B95" s="33" t="s">
        <v>117</v>
      </c>
      <c r="C95" s="34" t="s">
        <v>106</v>
      </c>
      <c r="D95" s="35">
        <v>6</v>
      </c>
      <c r="E95" s="36">
        <v>450</v>
      </c>
      <c r="F95" s="37">
        <f>D95*E95</f>
        <v>2700</v>
      </c>
      <c r="G95" s="40"/>
      <c r="J95" s="42"/>
      <c r="K95" s="43"/>
    </row>
    <row r="96" spans="1:11" ht="19.5" customHeight="1" x14ac:dyDescent="0.25">
      <c r="B96" s="33" t="s">
        <v>63</v>
      </c>
      <c r="C96" s="34" t="s">
        <v>15</v>
      </c>
      <c r="D96" s="35">
        <v>1</v>
      </c>
      <c r="E96" s="36">
        <v>14</v>
      </c>
      <c r="F96" s="37">
        <f>D96*E96</f>
        <v>14</v>
      </c>
      <c r="G96" s="40"/>
      <c r="J96" s="42"/>
      <c r="K96" s="43"/>
    </row>
    <row r="97" spans="1:11" ht="19.5" customHeight="1" x14ac:dyDescent="0.25">
      <c r="B97" s="33" t="s">
        <v>64</v>
      </c>
      <c r="C97" s="34" t="s">
        <v>118</v>
      </c>
      <c r="D97" s="35">
        <v>1</v>
      </c>
      <c r="E97" s="36"/>
      <c r="F97" s="37">
        <f>SUM(F94:F96)</f>
        <v>8114</v>
      </c>
      <c r="G97" s="40"/>
      <c r="J97" s="42"/>
      <c r="K97" s="43"/>
    </row>
    <row r="98" spans="1:11" ht="19.5" customHeight="1" x14ac:dyDescent="0.25">
      <c r="B98" s="33"/>
      <c r="C98" s="34"/>
      <c r="D98" s="35"/>
      <c r="E98" s="36"/>
      <c r="F98" s="37"/>
      <c r="G98" s="40"/>
      <c r="J98" s="42"/>
    </row>
    <row r="99" spans="1:11" ht="19.5" customHeight="1" x14ac:dyDescent="0.25">
      <c r="B99" s="33"/>
      <c r="C99" s="34"/>
      <c r="D99" s="35"/>
      <c r="E99" s="36"/>
      <c r="F99" s="37"/>
      <c r="G99" s="40"/>
      <c r="J99" s="42"/>
    </row>
    <row r="100" spans="1:11" ht="19.5" customHeight="1" x14ac:dyDescent="0.25">
      <c r="B100" s="33"/>
      <c r="C100" s="34"/>
      <c r="D100" s="35"/>
      <c r="E100" s="36"/>
      <c r="F100" s="37"/>
      <c r="G100" s="41"/>
      <c r="J100" s="42"/>
    </row>
    <row r="101" spans="1:11" ht="19.5" customHeight="1" x14ac:dyDescent="0.25">
      <c r="B101" s="38"/>
      <c r="C101" s="38"/>
      <c r="D101" s="38"/>
      <c r="E101" s="38"/>
      <c r="F101" s="38"/>
      <c r="G101" s="38"/>
      <c r="J101" s="42"/>
    </row>
    <row r="102" spans="1:11" ht="19.5" customHeight="1" x14ac:dyDescent="0.25">
      <c r="B102" s="38"/>
      <c r="C102" s="38"/>
      <c r="D102" s="38"/>
      <c r="E102" s="38"/>
      <c r="F102" s="38"/>
      <c r="G102" s="38"/>
      <c r="J102" s="42"/>
    </row>
    <row r="103" spans="1:11" ht="19.5" customHeight="1" x14ac:dyDescent="0.25">
      <c r="B103" s="38"/>
      <c r="C103" s="38"/>
      <c r="D103" s="38"/>
      <c r="E103" s="38"/>
      <c r="F103" s="38"/>
      <c r="G103" s="38"/>
      <c r="J103" s="42"/>
    </row>
    <row r="104" spans="1:11" ht="19.5" customHeight="1" x14ac:dyDescent="0.25">
      <c r="B104" s="38"/>
      <c r="C104" s="38"/>
      <c r="D104" s="38"/>
      <c r="E104" s="38"/>
      <c r="F104" s="38"/>
      <c r="G104" s="38"/>
      <c r="J104" s="42"/>
    </row>
    <row r="105" spans="1:11" ht="19.5" customHeight="1" x14ac:dyDescent="0.25">
      <c r="B105" s="38"/>
      <c r="C105" s="38"/>
      <c r="D105" s="38"/>
      <c r="E105" s="38"/>
      <c r="F105" s="38"/>
      <c r="G105" s="38"/>
      <c r="J105" s="42"/>
    </row>
    <row r="106" spans="1:11" ht="19.5" customHeight="1" x14ac:dyDescent="0.25">
      <c r="B106" s="38"/>
      <c r="C106" s="38"/>
      <c r="D106" s="38"/>
      <c r="E106" s="38"/>
      <c r="F106" s="38"/>
      <c r="G106" s="38"/>
      <c r="J106" s="42"/>
    </row>
    <row r="107" spans="1:11" ht="19.5" customHeight="1" x14ac:dyDescent="0.25">
      <c r="B107" s="119" t="s">
        <v>119</v>
      </c>
      <c r="C107" s="120"/>
      <c r="D107" s="121" t="s">
        <v>120</v>
      </c>
      <c r="E107" s="122"/>
      <c r="F107" s="125">
        <f>F97</f>
        <v>8114</v>
      </c>
      <c r="G107" s="125"/>
      <c r="J107" s="42"/>
    </row>
    <row r="108" spans="1:11" ht="19.5" customHeight="1" x14ac:dyDescent="0.25">
      <c r="B108" s="127" t="s">
        <v>121</v>
      </c>
      <c r="C108" s="128"/>
      <c r="D108" s="123"/>
      <c r="E108" s="124"/>
      <c r="F108" s="126"/>
      <c r="G108" s="126"/>
      <c r="J108" s="42"/>
    </row>
    <row r="109" spans="1:11" ht="38.1" customHeight="1" x14ac:dyDescent="0.25">
      <c r="A109" s="31" t="s">
        <v>122</v>
      </c>
      <c r="B109" s="116" t="s">
        <v>123</v>
      </c>
      <c r="C109" s="116"/>
      <c r="D109" s="117" t="s">
        <v>124</v>
      </c>
      <c r="E109" s="117"/>
      <c r="F109" s="118" t="s">
        <v>125</v>
      </c>
      <c r="G109" s="118"/>
      <c r="J109" s="42"/>
    </row>
    <row r="110" spans="1:11" ht="19.5" customHeight="1" x14ac:dyDescent="0.25">
      <c r="B110" s="32" t="s">
        <v>47</v>
      </c>
      <c r="C110" s="32" t="s">
        <v>48</v>
      </c>
      <c r="D110" s="32" t="s">
        <v>49</v>
      </c>
      <c r="E110" s="32" t="s">
        <v>50</v>
      </c>
      <c r="F110" s="32" t="s">
        <v>51</v>
      </c>
      <c r="G110" s="32" t="s">
        <v>52</v>
      </c>
      <c r="J110" s="42"/>
    </row>
    <row r="111" spans="1:11" ht="19.5" customHeight="1" x14ac:dyDescent="0.25">
      <c r="B111" s="33" t="s">
        <v>116</v>
      </c>
      <c r="C111" s="34" t="s">
        <v>106</v>
      </c>
      <c r="D111" s="35">
        <v>2</v>
      </c>
      <c r="E111" s="36">
        <v>2250</v>
      </c>
      <c r="F111" s="37">
        <f>D111*E111</f>
        <v>4500</v>
      </c>
      <c r="G111" s="40"/>
      <c r="J111" s="42"/>
      <c r="K111" s="43"/>
    </row>
    <row r="112" spans="1:11" ht="19.5" customHeight="1" x14ac:dyDescent="0.25">
      <c r="B112" s="33" t="s">
        <v>126</v>
      </c>
      <c r="C112" s="34" t="s">
        <v>106</v>
      </c>
      <c r="D112" s="35">
        <v>1</v>
      </c>
      <c r="E112" s="36">
        <v>20869</v>
      </c>
      <c r="F112" s="37">
        <f t="shared" ref="F112:F128" si="4">D112*E112</f>
        <v>20869</v>
      </c>
      <c r="G112" s="40"/>
      <c r="J112" s="42"/>
      <c r="K112" s="43"/>
    </row>
    <row r="113" spans="2:11" ht="19.5" customHeight="1" x14ac:dyDescent="0.25">
      <c r="B113" s="33" t="s">
        <v>127</v>
      </c>
      <c r="C113" s="34" t="s">
        <v>106</v>
      </c>
      <c r="D113" s="35">
        <v>1</v>
      </c>
      <c r="E113" s="36">
        <v>24552</v>
      </c>
      <c r="F113" s="37">
        <f t="shared" si="4"/>
        <v>24552</v>
      </c>
      <c r="G113" s="40"/>
      <c r="J113" s="42"/>
      <c r="K113" s="43"/>
    </row>
    <row r="114" spans="2:11" ht="19.5" customHeight="1" x14ac:dyDescent="0.25">
      <c r="B114" s="33" t="s">
        <v>128</v>
      </c>
      <c r="C114" s="34" t="s">
        <v>106</v>
      </c>
      <c r="D114" s="35">
        <v>1</v>
      </c>
      <c r="E114" s="36">
        <v>18261</v>
      </c>
      <c r="F114" s="37">
        <f t="shared" si="4"/>
        <v>18261</v>
      </c>
      <c r="G114" s="40"/>
      <c r="J114" s="42"/>
      <c r="K114" s="43"/>
    </row>
    <row r="115" spans="2:11" ht="19.5" customHeight="1" x14ac:dyDescent="0.25">
      <c r="B115" s="33" t="s">
        <v>129</v>
      </c>
      <c r="C115" s="34" t="s">
        <v>130</v>
      </c>
      <c r="D115" s="35">
        <v>165</v>
      </c>
      <c r="E115" s="36">
        <v>270</v>
      </c>
      <c r="F115" s="37">
        <f t="shared" si="4"/>
        <v>44550</v>
      </c>
      <c r="G115" s="40"/>
      <c r="J115" s="42"/>
      <c r="K115" s="43"/>
    </row>
    <row r="116" spans="2:11" ht="19.5" customHeight="1" x14ac:dyDescent="0.25">
      <c r="B116" s="33" t="s">
        <v>131</v>
      </c>
      <c r="C116" s="34" t="s">
        <v>130</v>
      </c>
      <c r="D116" s="35">
        <v>27</v>
      </c>
      <c r="E116" s="36">
        <v>378</v>
      </c>
      <c r="F116" s="37">
        <f t="shared" si="4"/>
        <v>10206</v>
      </c>
      <c r="G116" s="40"/>
      <c r="J116" s="42"/>
      <c r="K116" s="43"/>
    </row>
    <row r="117" spans="2:11" ht="19.5" customHeight="1" x14ac:dyDescent="0.25">
      <c r="B117" s="33" t="s">
        <v>132</v>
      </c>
      <c r="C117" s="34" t="s">
        <v>130</v>
      </c>
      <c r="D117" s="35">
        <v>19</v>
      </c>
      <c r="E117" s="36">
        <v>194</v>
      </c>
      <c r="F117" s="37">
        <f t="shared" si="4"/>
        <v>3686</v>
      </c>
      <c r="G117" s="40"/>
      <c r="J117" s="42"/>
      <c r="K117" s="43"/>
    </row>
    <row r="118" spans="2:11" ht="19.5" customHeight="1" x14ac:dyDescent="0.25">
      <c r="B118" s="33" t="s">
        <v>133</v>
      </c>
      <c r="C118" s="34" t="s">
        <v>130</v>
      </c>
      <c r="D118" s="35">
        <v>25</v>
      </c>
      <c r="E118" s="36">
        <v>378</v>
      </c>
      <c r="F118" s="37">
        <f t="shared" si="4"/>
        <v>9450</v>
      </c>
      <c r="G118" s="38"/>
      <c r="J118" s="42"/>
      <c r="K118" s="43"/>
    </row>
    <row r="119" spans="2:11" ht="19.5" customHeight="1" x14ac:dyDescent="0.25">
      <c r="B119" s="33" t="s">
        <v>134</v>
      </c>
      <c r="C119" s="34" t="s">
        <v>130</v>
      </c>
      <c r="D119" s="35">
        <v>25</v>
      </c>
      <c r="E119" s="36">
        <v>450</v>
      </c>
      <c r="F119" s="37">
        <f t="shared" si="4"/>
        <v>11250</v>
      </c>
      <c r="G119" s="38"/>
      <c r="J119" s="42"/>
      <c r="K119" s="43"/>
    </row>
    <row r="120" spans="2:11" ht="19.5" customHeight="1" x14ac:dyDescent="0.25">
      <c r="B120" s="33" t="s">
        <v>135</v>
      </c>
      <c r="C120" s="34" t="s">
        <v>136</v>
      </c>
      <c r="D120" s="35">
        <v>2</v>
      </c>
      <c r="E120" s="36">
        <v>9072</v>
      </c>
      <c r="F120" s="37">
        <f t="shared" si="4"/>
        <v>18144</v>
      </c>
      <c r="G120" s="38"/>
      <c r="J120" s="42"/>
      <c r="K120" s="43"/>
    </row>
    <row r="121" spans="2:11" ht="19.5" customHeight="1" x14ac:dyDescent="0.25">
      <c r="B121" s="33" t="s">
        <v>137</v>
      </c>
      <c r="C121" s="34" t="s">
        <v>15</v>
      </c>
      <c r="D121" s="35">
        <v>1</v>
      </c>
      <c r="E121" s="36">
        <v>4500</v>
      </c>
      <c r="F121" s="37">
        <f t="shared" si="4"/>
        <v>4500</v>
      </c>
      <c r="G121" s="38"/>
      <c r="J121" s="42"/>
      <c r="K121" s="43"/>
    </row>
    <row r="122" spans="2:11" ht="19.5" customHeight="1" x14ac:dyDescent="0.25">
      <c r="B122" s="33" t="s">
        <v>138</v>
      </c>
      <c r="C122" s="34" t="s">
        <v>15</v>
      </c>
      <c r="D122" s="35">
        <v>1</v>
      </c>
      <c r="E122" s="36">
        <v>5850</v>
      </c>
      <c r="F122" s="37">
        <f t="shared" si="4"/>
        <v>5850</v>
      </c>
      <c r="G122" s="38"/>
      <c r="J122" s="42"/>
      <c r="K122" s="43"/>
    </row>
    <row r="123" spans="2:11" ht="19.5" customHeight="1" x14ac:dyDescent="0.25">
      <c r="B123" s="33" t="s">
        <v>139</v>
      </c>
      <c r="C123" s="34" t="s">
        <v>15</v>
      </c>
      <c r="D123" s="35">
        <v>1</v>
      </c>
      <c r="E123" s="36">
        <v>16200</v>
      </c>
      <c r="F123" s="37">
        <f t="shared" si="4"/>
        <v>16200</v>
      </c>
      <c r="G123" s="40"/>
      <c r="J123" s="42"/>
      <c r="K123" s="43"/>
    </row>
    <row r="124" spans="2:11" ht="19.5" customHeight="1" x14ac:dyDescent="0.25">
      <c r="B124" s="33" t="s">
        <v>140</v>
      </c>
      <c r="C124" s="34" t="s">
        <v>15</v>
      </c>
      <c r="D124" s="35">
        <v>1</v>
      </c>
      <c r="E124" s="36">
        <v>10800</v>
      </c>
      <c r="F124" s="37">
        <f t="shared" si="4"/>
        <v>10800</v>
      </c>
      <c r="G124" s="40"/>
      <c r="J124" s="42"/>
      <c r="K124" s="43"/>
    </row>
    <row r="125" spans="2:11" ht="19.5" customHeight="1" x14ac:dyDescent="0.25">
      <c r="B125" s="33" t="s">
        <v>141</v>
      </c>
      <c r="C125" s="34" t="s">
        <v>15</v>
      </c>
      <c r="D125" s="35">
        <v>1</v>
      </c>
      <c r="E125" s="36">
        <v>5400</v>
      </c>
      <c r="F125" s="37">
        <f t="shared" si="4"/>
        <v>5400</v>
      </c>
      <c r="G125" s="40"/>
      <c r="J125" s="42"/>
      <c r="K125" s="43"/>
    </row>
    <row r="126" spans="2:11" ht="19.5" customHeight="1" x14ac:dyDescent="0.25">
      <c r="B126" s="33" t="s">
        <v>142</v>
      </c>
      <c r="C126" s="34" t="s">
        <v>15</v>
      </c>
      <c r="D126" s="35">
        <v>1</v>
      </c>
      <c r="E126" s="36">
        <v>7200</v>
      </c>
      <c r="F126" s="37">
        <f t="shared" si="4"/>
        <v>7200</v>
      </c>
      <c r="G126" s="40"/>
      <c r="J126" s="42"/>
      <c r="K126" s="43"/>
    </row>
    <row r="127" spans="2:11" ht="19.5" customHeight="1" x14ac:dyDescent="0.25">
      <c r="B127" s="33" t="s">
        <v>143</v>
      </c>
      <c r="C127" s="34" t="s">
        <v>100</v>
      </c>
      <c r="D127" s="35">
        <v>5.4</v>
      </c>
      <c r="E127" s="36">
        <v>1634</v>
      </c>
      <c r="F127" s="37">
        <f t="shared" si="4"/>
        <v>8823.6</v>
      </c>
      <c r="G127" s="40"/>
      <c r="J127" s="42"/>
      <c r="K127" s="43"/>
    </row>
    <row r="128" spans="2:11" ht="19.5" customHeight="1" x14ac:dyDescent="0.25">
      <c r="B128" s="33" t="s">
        <v>63</v>
      </c>
      <c r="C128" s="34" t="s">
        <v>15</v>
      </c>
      <c r="D128" s="35">
        <v>1</v>
      </c>
      <c r="E128" s="36">
        <v>450.4</v>
      </c>
      <c r="F128" s="37">
        <f t="shared" si="4"/>
        <v>450.4</v>
      </c>
      <c r="G128" s="39"/>
      <c r="J128" s="42"/>
      <c r="K128" s="43"/>
    </row>
    <row r="129" spans="1:11" ht="19.5" customHeight="1" x14ac:dyDescent="0.25">
      <c r="B129" s="33" t="s">
        <v>64</v>
      </c>
      <c r="C129" s="34" t="s">
        <v>144</v>
      </c>
      <c r="D129" s="35">
        <v>1</v>
      </c>
      <c r="E129" s="36"/>
      <c r="F129" s="45">
        <f>SUM(F111:F128)</f>
        <v>224692</v>
      </c>
      <c r="G129" s="39"/>
      <c r="J129" s="42"/>
      <c r="K129" s="43"/>
    </row>
    <row r="130" spans="1:11" ht="19.5" customHeight="1" x14ac:dyDescent="0.25">
      <c r="B130" s="33"/>
      <c r="C130" s="34"/>
      <c r="D130" s="35"/>
      <c r="E130" s="36"/>
      <c r="F130" s="37"/>
      <c r="G130" s="39"/>
      <c r="J130" s="42"/>
    </row>
    <row r="131" spans="1:11" ht="19.5" customHeight="1" x14ac:dyDescent="0.25">
      <c r="B131" s="33"/>
      <c r="C131" s="34"/>
      <c r="D131" s="35"/>
      <c r="E131" s="36"/>
      <c r="F131" s="37"/>
      <c r="G131" s="39"/>
      <c r="J131" s="42"/>
    </row>
    <row r="132" spans="1:11" ht="19.5" customHeight="1" x14ac:dyDescent="0.25">
      <c r="B132" s="33"/>
      <c r="C132" s="34"/>
      <c r="D132" s="35"/>
      <c r="E132" s="36"/>
      <c r="F132" s="37"/>
      <c r="G132" s="39"/>
      <c r="J132" s="42"/>
    </row>
    <row r="133" spans="1:11" ht="19.5" customHeight="1" x14ac:dyDescent="0.25">
      <c r="B133" s="33"/>
      <c r="C133" s="34"/>
      <c r="D133" s="35"/>
      <c r="E133" s="36"/>
      <c r="F133" s="37"/>
      <c r="G133" s="39"/>
      <c r="J133" s="42"/>
    </row>
    <row r="134" spans="1:11" ht="19.5" customHeight="1" x14ac:dyDescent="0.25">
      <c r="B134" s="33"/>
      <c r="C134" s="34"/>
      <c r="D134" s="35"/>
      <c r="E134" s="36"/>
      <c r="F134" s="37"/>
      <c r="G134" s="39"/>
      <c r="J134" s="42"/>
    </row>
    <row r="135" spans="1:11" ht="19.5" customHeight="1" x14ac:dyDescent="0.25">
      <c r="B135" s="33"/>
      <c r="C135" s="34"/>
      <c r="D135" s="35"/>
      <c r="E135" s="36"/>
      <c r="F135" s="37"/>
      <c r="G135" s="41"/>
      <c r="J135" s="42"/>
    </row>
    <row r="136" spans="1:11" ht="19.5" customHeight="1" x14ac:dyDescent="0.25">
      <c r="B136" s="38"/>
      <c r="C136" s="38"/>
      <c r="D136" s="38"/>
      <c r="E136" s="38"/>
      <c r="F136" s="38"/>
      <c r="G136" s="38"/>
      <c r="J136" s="42"/>
    </row>
    <row r="137" spans="1:11" ht="19.5" customHeight="1" x14ac:dyDescent="0.25">
      <c r="B137" s="38"/>
      <c r="C137" s="38"/>
      <c r="D137" s="38"/>
      <c r="E137" s="38"/>
      <c r="F137" s="38"/>
      <c r="G137" s="38"/>
      <c r="J137" s="42"/>
    </row>
    <row r="138" spans="1:11" ht="19.5" customHeight="1" x14ac:dyDescent="0.25">
      <c r="B138" s="38"/>
      <c r="C138" s="38"/>
      <c r="D138" s="38"/>
      <c r="E138" s="38"/>
      <c r="F138" s="38"/>
      <c r="G138" s="38"/>
      <c r="J138" s="42"/>
    </row>
    <row r="139" spans="1:11" ht="19.5" customHeight="1" x14ac:dyDescent="0.25">
      <c r="B139" s="38"/>
      <c r="C139" s="38"/>
      <c r="D139" s="38"/>
      <c r="E139" s="38"/>
      <c r="F139" s="38"/>
      <c r="G139" s="38"/>
      <c r="J139" s="42"/>
    </row>
    <row r="140" spans="1:11" ht="19.5" customHeight="1" x14ac:dyDescent="0.25">
      <c r="B140" s="38"/>
      <c r="C140" s="38"/>
      <c r="D140" s="38"/>
      <c r="E140" s="38"/>
      <c r="F140" s="38"/>
      <c r="G140" s="38"/>
      <c r="J140" s="42"/>
    </row>
    <row r="141" spans="1:11" ht="19.5" customHeight="1" x14ac:dyDescent="0.25">
      <c r="B141" s="38"/>
      <c r="C141" s="38"/>
      <c r="D141" s="38"/>
      <c r="E141" s="38"/>
      <c r="F141" s="38"/>
      <c r="G141" s="38"/>
      <c r="J141" s="42"/>
    </row>
    <row r="142" spans="1:11" ht="19.5" customHeight="1" x14ac:dyDescent="0.25">
      <c r="B142" s="119" t="s">
        <v>119</v>
      </c>
      <c r="C142" s="120"/>
      <c r="D142" s="121" t="s">
        <v>145</v>
      </c>
      <c r="E142" s="122"/>
      <c r="F142" s="125">
        <f>F129</f>
        <v>224692</v>
      </c>
      <c r="G142" s="125"/>
      <c r="J142" s="42"/>
    </row>
    <row r="143" spans="1:11" ht="19.5" customHeight="1" x14ac:dyDescent="0.25">
      <c r="B143" s="127" t="s">
        <v>121</v>
      </c>
      <c r="C143" s="128"/>
      <c r="D143" s="123"/>
      <c r="E143" s="124"/>
      <c r="F143" s="126"/>
      <c r="G143" s="126"/>
      <c r="J143" s="42"/>
    </row>
    <row r="144" spans="1:11" ht="38.1" customHeight="1" x14ac:dyDescent="0.25">
      <c r="A144" s="31" t="s">
        <v>146</v>
      </c>
      <c r="B144" s="116" t="s">
        <v>147</v>
      </c>
      <c r="C144" s="116"/>
      <c r="D144" s="117" t="s">
        <v>124</v>
      </c>
      <c r="E144" s="117"/>
      <c r="F144" s="118" t="s">
        <v>125</v>
      </c>
      <c r="G144" s="118"/>
      <c r="J144" s="42"/>
    </row>
    <row r="145" spans="1:11" ht="19.5" customHeight="1" x14ac:dyDescent="0.25">
      <c r="B145" s="32" t="s">
        <v>47</v>
      </c>
      <c r="C145" s="32" t="s">
        <v>48</v>
      </c>
      <c r="D145" s="32" t="s">
        <v>49</v>
      </c>
      <c r="E145" s="32" t="s">
        <v>50</v>
      </c>
      <c r="F145" s="32" t="s">
        <v>51</v>
      </c>
      <c r="G145" s="32" t="s">
        <v>52</v>
      </c>
      <c r="J145" s="42"/>
    </row>
    <row r="146" spans="1:11" ht="19.5" customHeight="1" x14ac:dyDescent="0.25">
      <c r="B146" s="33" t="s">
        <v>148</v>
      </c>
      <c r="C146" s="34" t="s">
        <v>106</v>
      </c>
      <c r="D146" s="35">
        <v>3</v>
      </c>
      <c r="E146" s="36">
        <v>1530</v>
      </c>
      <c r="F146" s="37">
        <f>D146*E146</f>
        <v>4590</v>
      </c>
      <c r="G146" s="40"/>
      <c r="J146" s="42"/>
      <c r="K146" s="43"/>
    </row>
    <row r="147" spans="1:11" ht="19.5" customHeight="1" x14ac:dyDescent="0.25">
      <c r="B147" s="33" t="s">
        <v>149</v>
      </c>
      <c r="C147" s="34" t="s">
        <v>15</v>
      </c>
      <c r="D147" s="35">
        <v>1</v>
      </c>
      <c r="E147" s="36">
        <v>23400</v>
      </c>
      <c r="F147" s="37">
        <f t="shared" ref="F147:F154" si="5">D147*E147</f>
        <v>23400</v>
      </c>
      <c r="G147" s="40"/>
      <c r="J147" s="42"/>
      <c r="K147" s="43"/>
    </row>
    <row r="148" spans="1:11" ht="19.5" customHeight="1" x14ac:dyDescent="0.25">
      <c r="B148" s="33" t="s">
        <v>150</v>
      </c>
      <c r="C148" s="34" t="s">
        <v>15</v>
      </c>
      <c r="D148" s="35">
        <v>1</v>
      </c>
      <c r="E148" s="36">
        <v>18000</v>
      </c>
      <c r="F148" s="37">
        <f t="shared" si="5"/>
        <v>18000</v>
      </c>
      <c r="G148" s="40"/>
      <c r="J148" s="42"/>
      <c r="K148" s="43"/>
    </row>
    <row r="149" spans="1:11" ht="19.5" customHeight="1" x14ac:dyDescent="0.25">
      <c r="B149" s="33" t="s">
        <v>151</v>
      </c>
      <c r="C149" s="34" t="s">
        <v>15</v>
      </c>
      <c r="D149" s="35">
        <v>1</v>
      </c>
      <c r="E149" s="36">
        <v>18000</v>
      </c>
      <c r="F149" s="37">
        <f t="shared" si="5"/>
        <v>18000</v>
      </c>
      <c r="G149" s="40"/>
      <c r="J149" s="42"/>
      <c r="K149" s="43"/>
    </row>
    <row r="150" spans="1:11" ht="19.5" customHeight="1" x14ac:dyDescent="0.25">
      <c r="B150" s="33" t="s">
        <v>152</v>
      </c>
      <c r="C150" s="34" t="s">
        <v>153</v>
      </c>
      <c r="D150" s="35">
        <v>10.8</v>
      </c>
      <c r="E150" s="36">
        <v>810</v>
      </c>
      <c r="F150" s="37">
        <f t="shared" si="5"/>
        <v>8748</v>
      </c>
      <c r="G150" s="40"/>
      <c r="J150" s="42"/>
      <c r="K150" s="43"/>
    </row>
    <row r="151" spans="1:11" ht="19.5" customHeight="1" x14ac:dyDescent="0.25">
      <c r="B151" s="33" t="s">
        <v>154</v>
      </c>
      <c r="C151" s="34" t="s">
        <v>15</v>
      </c>
      <c r="D151" s="35">
        <v>1</v>
      </c>
      <c r="E151" s="36">
        <v>5850</v>
      </c>
      <c r="F151" s="37">
        <f t="shared" si="5"/>
        <v>5850</v>
      </c>
      <c r="G151" s="40"/>
      <c r="J151" s="42"/>
      <c r="K151" s="43"/>
    </row>
    <row r="152" spans="1:11" ht="19.5" customHeight="1" x14ac:dyDescent="0.25">
      <c r="B152" s="33" t="s">
        <v>155</v>
      </c>
      <c r="C152" s="34" t="s">
        <v>15</v>
      </c>
      <c r="D152" s="35">
        <v>1</v>
      </c>
      <c r="E152" s="36">
        <v>4500</v>
      </c>
      <c r="F152" s="37">
        <f t="shared" si="5"/>
        <v>4500</v>
      </c>
      <c r="G152" s="40"/>
      <c r="J152" s="42"/>
      <c r="K152" s="43"/>
    </row>
    <row r="153" spans="1:11" ht="19.5" customHeight="1" x14ac:dyDescent="0.25">
      <c r="B153" s="33" t="s">
        <v>156</v>
      </c>
      <c r="C153" s="34" t="s">
        <v>15</v>
      </c>
      <c r="D153" s="35">
        <v>1</v>
      </c>
      <c r="E153" s="36">
        <v>5400</v>
      </c>
      <c r="F153" s="37">
        <f t="shared" si="5"/>
        <v>5400</v>
      </c>
      <c r="G153" s="38"/>
      <c r="J153" s="42"/>
      <c r="K153" s="43"/>
    </row>
    <row r="154" spans="1:11" ht="19.5" customHeight="1" x14ac:dyDescent="0.25">
      <c r="B154" s="33" t="s">
        <v>63</v>
      </c>
      <c r="C154" s="34" t="s">
        <v>15</v>
      </c>
      <c r="D154" s="35">
        <v>1</v>
      </c>
      <c r="E154" s="36">
        <v>900</v>
      </c>
      <c r="F154" s="37">
        <f t="shared" si="5"/>
        <v>900</v>
      </c>
      <c r="G154" s="38"/>
      <c r="J154" s="42"/>
      <c r="K154" s="43"/>
    </row>
    <row r="155" spans="1:11" ht="19.5" customHeight="1" x14ac:dyDescent="0.25">
      <c r="B155" s="33" t="s">
        <v>64</v>
      </c>
      <c r="C155" s="34" t="s">
        <v>157</v>
      </c>
      <c r="D155" s="35">
        <v>1</v>
      </c>
      <c r="E155" s="36"/>
      <c r="F155" s="46">
        <f>SUM(F146:F154)</f>
        <v>89388</v>
      </c>
      <c r="G155" s="38"/>
      <c r="J155" s="42"/>
      <c r="K155" s="43"/>
    </row>
    <row r="156" spans="1:11" ht="19.5" customHeight="1" x14ac:dyDescent="0.25">
      <c r="B156" s="33"/>
      <c r="C156" s="34"/>
      <c r="D156" s="35"/>
      <c r="E156" s="36"/>
      <c r="F156" s="46"/>
      <c r="G156" s="38"/>
      <c r="J156" s="42"/>
    </row>
    <row r="157" spans="1:11" ht="19.5" customHeight="1" x14ac:dyDescent="0.25">
      <c r="B157" s="38"/>
      <c r="C157" s="38"/>
      <c r="D157" s="38"/>
      <c r="E157" s="38"/>
      <c r="F157" s="38"/>
      <c r="G157" s="38"/>
      <c r="J157" s="42"/>
    </row>
    <row r="158" spans="1:11" ht="19.5" customHeight="1" x14ac:dyDescent="0.25">
      <c r="B158" s="129" t="s">
        <v>119</v>
      </c>
      <c r="C158" s="129"/>
      <c r="D158" s="130" t="s">
        <v>145</v>
      </c>
      <c r="E158" s="130"/>
      <c r="F158" s="131">
        <f>F155</f>
        <v>89388</v>
      </c>
      <c r="G158" s="131"/>
      <c r="J158" s="42"/>
    </row>
    <row r="159" spans="1:11" ht="19.5" customHeight="1" x14ac:dyDescent="0.25">
      <c r="B159" s="132" t="s">
        <v>158</v>
      </c>
      <c r="C159" s="132"/>
      <c r="D159" s="130"/>
      <c r="E159" s="130"/>
      <c r="F159" s="131"/>
      <c r="G159" s="131"/>
      <c r="J159" s="42"/>
    </row>
    <row r="160" spans="1:11" ht="38.1" customHeight="1" x14ac:dyDescent="0.25">
      <c r="A160" s="31" t="s">
        <v>159</v>
      </c>
      <c r="B160" s="116" t="s">
        <v>160</v>
      </c>
      <c r="C160" s="116"/>
      <c r="D160" s="117" t="s">
        <v>161</v>
      </c>
      <c r="E160" s="117"/>
      <c r="F160" s="118" t="s">
        <v>162</v>
      </c>
      <c r="G160" s="118"/>
      <c r="J160" s="42"/>
    </row>
    <row r="161" spans="2:11" ht="19.5" customHeight="1" x14ac:dyDescent="0.25">
      <c r="B161" s="32" t="s">
        <v>47</v>
      </c>
      <c r="C161" s="32" t="s">
        <v>48</v>
      </c>
      <c r="D161" s="32" t="s">
        <v>49</v>
      </c>
      <c r="E161" s="32" t="s">
        <v>50</v>
      </c>
      <c r="F161" s="32" t="s">
        <v>51</v>
      </c>
      <c r="G161" s="32" t="s">
        <v>52</v>
      </c>
      <c r="J161" s="42"/>
    </row>
    <row r="162" spans="2:11" ht="19.5" customHeight="1" x14ac:dyDescent="0.25">
      <c r="B162" s="33" t="s">
        <v>163</v>
      </c>
      <c r="C162" s="34" t="s">
        <v>15</v>
      </c>
      <c r="D162" s="35">
        <v>1</v>
      </c>
      <c r="E162" s="36">
        <v>27000</v>
      </c>
      <c r="F162" s="37">
        <f>D162*E162</f>
        <v>27000</v>
      </c>
      <c r="G162" s="40"/>
      <c r="J162" s="42"/>
      <c r="K162" s="43"/>
    </row>
    <row r="163" spans="2:11" ht="19.5" customHeight="1" x14ac:dyDescent="0.25">
      <c r="B163" s="33" t="s">
        <v>164</v>
      </c>
      <c r="C163" s="34" t="s">
        <v>15</v>
      </c>
      <c r="D163" s="35">
        <v>1</v>
      </c>
      <c r="E163" s="36">
        <v>31900</v>
      </c>
      <c r="F163" s="37">
        <f>D163*E163</f>
        <v>31900</v>
      </c>
      <c r="G163" s="40"/>
      <c r="J163" s="42"/>
      <c r="K163" s="43"/>
    </row>
    <row r="164" spans="2:11" ht="19.5" customHeight="1" x14ac:dyDescent="0.25">
      <c r="B164" s="33" t="s">
        <v>165</v>
      </c>
      <c r="C164" s="34" t="s">
        <v>15</v>
      </c>
      <c r="D164" s="35">
        <v>1</v>
      </c>
      <c r="E164" s="36">
        <v>18000</v>
      </c>
      <c r="F164" s="37">
        <f>D164*E164</f>
        <v>18000</v>
      </c>
      <c r="G164" s="40"/>
      <c r="J164" s="42"/>
      <c r="K164" s="43"/>
    </row>
    <row r="165" spans="2:11" ht="19.5" customHeight="1" x14ac:dyDescent="0.25">
      <c r="B165" s="33" t="s">
        <v>64</v>
      </c>
      <c r="C165" s="34" t="s">
        <v>118</v>
      </c>
      <c r="D165" s="35">
        <v>1</v>
      </c>
      <c r="E165" s="36"/>
      <c r="F165" s="45">
        <f>SUM(F162:F164)</f>
        <v>76900</v>
      </c>
      <c r="G165" s="39"/>
      <c r="J165" s="42"/>
      <c r="K165" s="43"/>
    </row>
    <row r="166" spans="2:11" ht="19.5" customHeight="1" x14ac:dyDescent="0.25">
      <c r="B166" s="33"/>
      <c r="C166" s="34"/>
      <c r="D166" s="35"/>
      <c r="E166" s="36"/>
      <c r="F166" s="37"/>
      <c r="G166" s="39"/>
      <c r="J166" s="42"/>
    </row>
    <row r="167" spans="2:11" ht="19.5" customHeight="1" x14ac:dyDescent="0.25">
      <c r="B167" s="33"/>
      <c r="C167" s="34"/>
      <c r="D167" s="35"/>
      <c r="E167" s="36"/>
      <c r="F167" s="37"/>
      <c r="G167" s="39"/>
      <c r="J167" s="42"/>
    </row>
    <row r="168" spans="2:11" ht="19.5" customHeight="1" x14ac:dyDescent="0.25">
      <c r="B168" s="33"/>
      <c r="C168" s="34"/>
      <c r="D168" s="35"/>
      <c r="E168" s="36"/>
      <c r="F168" s="37"/>
      <c r="G168" s="39"/>
      <c r="J168" s="42"/>
    </row>
    <row r="169" spans="2:11" ht="19.5" customHeight="1" x14ac:dyDescent="0.25">
      <c r="B169" s="33"/>
      <c r="C169" s="34"/>
      <c r="D169" s="35"/>
      <c r="E169" s="36"/>
      <c r="F169" s="37"/>
      <c r="G169" s="39"/>
      <c r="J169" s="42"/>
    </row>
    <row r="170" spans="2:11" ht="19.5" customHeight="1" x14ac:dyDescent="0.25">
      <c r="B170" s="33"/>
      <c r="C170" s="34"/>
      <c r="D170" s="35"/>
      <c r="E170" s="36"/>
      <c r="F170" s="37"/>
      <c r="G170" s="39"/>
      <c r="J170" s="42"/>
    </row>
    <row r="171" spans="2:11" ht="19.5" customHeight="1" x14ac:dyDescent="0.25">
      <c r="B171" s="33"/>
      <c r="C171" s="34"/>
      <c r="D171" s="35"/>
      <c r="E171" s="36"/>
      <c r="F171" s="37"/>
      <c r="G171" s="39"/>
      <c r="J171" s="42"/>
    </row>
    <row r="172" spans="2:11" ht="19.5" customHeight="1" x14ac:dyDescent="0.25">
      <c r="B172" s="33"/>
      <c r="C172" s="34"/>
      <c r="D172" s="35"/>
      <c r="E172" s="36"/>
      <c r="F172" s="37"/>
      <c r="G172" s="39"/>
      <c r="J172" s="42"/>
    </row>
    <row r="173" spans="2:11" ht="19.5" customHeight="1" x14ac:dyDescent="0.25">
      <c r="B173" s="33"/>
      <c r="C173" s="34"/>
      <c r="D173" s="35"/>
      <c r="E173" s="36"/>
      <c r="F173" s="37"/>
      <c r="G173" s="39"/>
      <c r="J173" s="42"/>
    </row>
    <row r="174" spans="2:11" ht="19.5" customHeight="1" x14ac:dyDescent="0.25">
      <c r="B174" s="38"/>
      <c r="C174" s="38"/>
      <c r="D174" s="38"/>
      <c r="E174" s="38"/>
      <c r="F174" s="38"/>
      <c r="G174" s="38"/>
      <c r="J174" s="42"/>
    </row>
    <row r="175" spans="2:11" ht="19.5" customHeight="1" x14ac:dyDescent="0.25">
      <c r="B175" s="119" t="s">
        <v>119</v>
      </c>
      <c r="C175" s="120"/>
      <c r="D175" s="121" t="s">
        <v>120</v>
      </c>
      <c r="E175" s="122"/>
      <c r="F175" s="125">
        <f>F165</f>
        <v>76900</v>
      </c>
      <c r="G175" s="125"/>
      <c r="J175" s="42"/>
    </row>
    <row r="176" spans="2:11" ht="19.5" customHeight="1" x14ac:dyDescent="0.25">
      <c r="B176" s="127" t="s">
        <v>166</v>
      </c>
      <c r="C176" s="128"/>
      <c r="D176" s="123"/>
      <c r="E176" s="124"/>
      <c r="F176" s="126"/>
      <c r="G176" s="126"/>
      <c r="J176" s="42"/>
    </row>
    <row r="177" spans="1:11" ht="38.1" customHeight="1" x14ac:dyDescent="0.25">
      <c r="A177" s="31" t="s">
        <v>167</v>
      </c>
      <c r="B177" s="116" t="s">
        <v>168</v>
      </c>
      <c r="C177" s="116"/>
      <c r="D177" s="117" t="s">
        <v>161</v>
      </c>
      <c r="E177" s="117"/>
      <c r="F177" s="118" t="s">
        <v>162</v>
      </c>
      <c r="G177" s="118"/>
      <c r="J177" s="42"/>
    </row>
    <row r="178" spans="1:11" ht="19.5" customHeight="1" x14ac:dyDescent="0.25">
      <c r="B178" s="32" t="s">
        <v>47</v>
      </c>
      <c r="C178" s="32" t="s">
        <v>48</v>
      </c>
      <c r="D178" s="32" t="s">
        <v>49</v>
      </c>
      <c r="E178" s="32" t="s">
        <v>50</v>
      </c>
      <c r="F178" s="32" t="s">
        <v>51</v>
      </c>
      <c r="G178" s="32" t="s">
        <v>52</v>
      </c>
      <c r="J178" s="42"/>
    </row>
    <row r="179" spans="1:11" ht="19.5" customHeight="1" x14ac:dyDescent="0.25">
      <c r="B179" s="33" t="s">
        <v>169</v>
      </c>
      <c r="C179" s="34" t="s">
        <v>76</v>
      </c>
      <c r="D179" s="35">
        <v>68.179999999999993</v>
      </c>
      <c r="E179" s="36">
        <v>90</v>
      </c>
      <c r="F179" s="37">
        <f>D179*E179</f>
        <v>6136.1999999999989</v>
      </c>
      <c r="G179" s="40"/>
      <c r="J179" s="42"/>
      <c r="K179" s="43"/>
    </row>
    <row r="180" spans="1:11" ht="19.5" customHeight="1" x14ac:dyDescent="0.25">
      <c r="B180" s="33" t="s">
        <v>170</v>
      </c>
      <c r="C180" s="34" t="s">
        <v>76</v>
      </c>
      <c r="D180" s="35">
        <v>34</v>
      </c>
      <c r="E180" s="36">
        <v>1350</v>
      </c>
      <c r="F180" s="37">
        <f>D180*E180</f>
        <v>45900</v>
      </c>
      <c r="G180" s="40"/>
      <c r="J180" s="42"/>
      <c r="K180" s="43"/>
    </row>
    <row r="181" spans="1:11" ht="32.1" customHeight="1" x14ac:dyDescent="0.25">
      <c r="B181" s="47" t="s">
        <v>171</v>
      </c>
      <c r="C181" s="34" t="s">
        <v>59</v>
      </c>
      <c r="D181" s="35">
        <v>149</v>
      </c>
      <c r="E181" s="36">
        <v>578</v>
      </c>
      <c r="F181" s="37">
        <f>D181*E181</f>
        <v>86122</v>
      </c>
      <c r="G181" s="40" t="s">
        <v>172</v>
      </c>
      <c r="J181" s="42"/>
      <c r="K181" s="43"/>
    </row>
    <row r="182" spans="1:11" ht="19.5" customHeight="1" x14ac:dyDescent="0.25">
      <c r="B182" s="33" t="s">
        <v>63</v>
      </c>
      <c r="C182" s="34" t="s">
        <v>15</v>
      </c>
      <c r="D182" s="35">
        <v>1</v>
      </c>
      <c r="E182" s="36">
        <v>734.8</v>
      </c>
      <c r="F182" s="37">
        <f>D182*E182</f>
        <v>734.8</v>
      </c>
      <c r="G182" s="40"/>
      <c r="J182" s="42"/>
      <c r="K182" s="43"/>
    </row>
    <row r="183" spans="1:11" ht="19.5" customHeight="1" x14ac:dyDescent="0.25">
      <c r="B183" s="33" t="s">
        <v>64</v>
      </c>
      <c r="C183" s="34" t="s">
        <v>173</v>
      </c>
      <c r="D183" s="35">
        <v>1</v>
      </c>
      <c r="E183" s="36"/>
      <c r="F183" s="45">
        <f>SUM(F179:F182)</f>
        <v>138893</v>
      </c>
      <c r="G183" s="39"/>
      <c r="K183" s="43"/>
    </row>
    <row r="184" spans="1:11" ht="19.5" customHeight="1" x14ac:dyDescent="0.25">
      <c r="B184" s="33"/>
      <c r="C184" s="34"/>
      <c r="D184" s="35"/>
      <c r="E184" s="36"/>
      <c r="F184" s="45"/>
      <c r="G184" s="39"/>
    </row>
    <row r="185" spans="1:11" ht="19.5" customHeight="1" x14ac:dyDescent="0.25">
      <c r="B185" s="33"/>
      <c r="C185" s="34"/>
      <c r="D185" s="35"/>
      <c r="E185" s="36"/>
      <c r="F185" s="45"/>
      <c r="G185" s="39"/>
    </row>
    <row r="186" spans="1:11" ht="19.5" customHeight="1" x14ac:dyDescent="0.25">
      <c r="B186" s="33"/>
      <c r="C186" s="34"/>
      <c r="D186" s="35"/>
      <c r="E186" s="36"/>
      <c r="F186" s="45"/>
      <c r="G186" s="39"/>
    </row>
    <row r="187" spans="1:11" ht="19.5" customHeight="1" x14ac:dyDescent="0.25">
      <c r="B187" s="33"/>
      <c r="C187" s="34"/>
      <c r="D187" s="35"/>
      <c r="E187" s="36"/>
      <c r="F187" s="45"/>
      <c r="G187" s="39"/>
    </row>
    <row r="188" spans="1:11" ht="19.5" customHeight="1" x14ac:dyDescent="0.25">
      <c r="B188" s="33"/>
      <c r="C188" s="34"/>
      <c r="D188" s="35"/>
      <c r="E188" s="36"/>
      <c r="F188" s="45"/>
      <c r="G188" s="39"/>
    </row>
    <row r="189" spans="1:11" ht="19.5" customHeight="1" x14ac:dyDescent="0.25">
      <c r="B189" s="33"/>
      <c r="C189" s="34"/>
      <c r="D189" s="35"/>
      <c r="E189" s="36"/>
      <c r="F189" s="45"/>
      <c r="G189" s="39"/>
    </row>
    <row r="190" spans="1:11" ht="19.5" customHeight="1" x14ac:dyDescent="0.25">
      <c r="B190" s="33"/>
      <c r="C190" s="34"/>
      <c r="D190" s="35"/>
      <c r="E190" s="36"/>
      <c r="F190" s="37"/>
      <c r="G190" s="39"/>
    </row>
    <row r="191" spans="1:11" ht="19.5" customHeight="1" x14ac:dyDescent="0.25">
      <c r="B191" s="38"/>
      <c r="C191" s="38"/>
      <c r="D191" s="38"/>
      <c r="E191" s="38"/>
      <c r="F191" s="38"/>
      <c r="G191" s="38"/>
    </row>
    <row r="192" spans="1:11" ht="19.5" customHeight="1" x14ac:dyDescent="0.25">
      <c r="B192" s="119" t="s">
        <v>174</v>
      </c>
      <c r="C192" s="120"/>
      <c r="D192" s="121" t="s">
        <v>175</v>
      </c>
      <c r="E192" s="122"/>
      <c r="F192" s="125">
        <f>F183</f>
        <v>138893</v>
      </c>
      <c r="G192" s="125"/>
    </row>
    <row r="193" spans="1:7" ht="19.5" customHeight="1" x14ac:dyDescent="0.25">
      <c r="B193" s="127" t="s">
        <v>176</v>
      </c>
      <c r="C193" s="128"/>
      <c r="D193" s="123"/>
      <c r="E193" s="124"/>
      <c r="F193" s="126"/>
      <c r="G193" s="126"/>
    </row>
    <row r="194" spans="1:7" ht="38.1" customHeight="1" x14ac:dyDescent="0.25">
      <c r="A194" s="31" t="s">
        <v>177</v>
      </c>
      <c r="B194" s="116" t="s">
        <v>178</v>
      </c>
      <c r="C194" s="116"/>
      <c r="D194" s="117" t="s">
        <v>179</v>
      </c>
      <c r="E194" s="117"/>
      <c r="F194" s="118" t="s">
        <v>180</v>
      </c>
      <c r="G194" s="118"/>
    </row>
    <row r="195" spans="1:7" ht="19.5" customHeight="1" x14ac:dyDescent="0.25">
      <c r="B195" s="32" t="s">
        <v>47</v>
      </c>
      <c r="C195" s="32" t="s">
        <v>48</v>
      </c>
      <c r="D195" s="32" t="s">
        <v>49</v>
      </c>
      <c r="E195" s="32" t="s">
        <v>50</v>
      </c>
      <c r="F195" s="32" t="s">
        <v>51</v>
      </c>
      <c r="G195" s="32" t="s">
        <v>52</v>
      </c>
    </row>
    <row r="196" spans="1:7" ht="19.5" customHeight="1" x14ac:dyDescent="0.25">
      <c r="B196" s="33" t="s">
        <v>86</v>
      </c>
      <c r="C196" s="34" t="s">
        <v>59</v>
      </c>
      <c r="D196" s="35">
        <v>1.5</v>
      </c>
      <c r="E196" s="36">
        <v>657</v>
      </c>
      <c r="F196" s="37">
        <f>D196*E196</f>
        <v>985.5</v>
      </c>
      <c r="G196" s="40" t="s">
        <v>172</v>
      </c>
    </row>
    <row r="197" spans="1:7" ht="19.5" customHeight="1" x14ac:dyDescent="0.25">
      <c r="B197" s="33" t="s">
        <v>181</v>
      </c>
      <c r="C197" s="34" t="s">
        <v>157</v>
      </c>
      <c r="D197" s="35">
        <v>1</v>
      </c>
      <c r="E197" s="36">
        <v>7000</v>
      </c>
      <c r="F197" s="37">
        <f>D197*E197</f>
        <v>7000</v>
      </c>
      <c r="G197" s="40" t="s">
        <v>182</v>
      </c>
    </row>
    <row r="198" spans="1:7" ht="19.5" customHeight="1" x14ac:dyDescent="0.25">
      <c r="B198" s="33" t="s">
        <v>63</v>
      </c>
      <c r="C198" s="34" t="s">
        <v>15</v>
      </c>
      <c r="D198" s="35">
        <v>1</v>
      </c>
      <c r="E198" s="36">
        <v>14.5</v>
      </c>
      <c r="F198" s="37">
        <f>D198*E198</f>
        <v>14.5</v>
      </c>
      <c r="G198" s="40" t="s">
        <v>183</v>
      </c>
    </row>
    <row r="199" spans="1:7" ht="19.5" customHeight="1" x14ac:dyDescent="0.25">
      <c r="B199" s="33" t="s">
        <v>64</v>
      </c>
      <c r="C199" s="34" t="s">
        <v>184</v>
      </c>
      <c r="D199" s="35">
        <v>1</v>
      </c>
      <c r="E199" s="36"/>
      <c r="F199" s="45">
        <f>SUM(F196:F198)</f>
        <v>8000</v>
      </c>
      <c r="G199" s="39"/>
    </row>
    <row r="200" spans="1:7" ht="19.5" customHeight="1" x14ac:dyDescent="0.25">
      <c r="B200" s="33"/>
      <c r="C200" s="34"/>
      <c r="D200" s="35"/>
      <c r="E200" s="36"/>
      <c r="F200" s="45"/>
      <c r="G200" s="39"/>
    </row>
    <row r="201" spans="1:7" ht="19.5" customHeight="1" x14ac:dyDescent="0.25">
      <c r="B201" s="33"/>
      <c r="C201" s="34"/>
      <c r="D201" s="35"/>
      <c r="E201" s="36"/>
      <c r="F201" s="45"/>
      <c r="G201" s="39"/>
    </row>
    <row r="202" spans="1:7" ht="19.5" customHeight="1" x14ac:dyDescent="0.25">
      <c r="B202" s="33"/>
      <c r="C202" s="34"/>
      <c r="D202" s="35"/>
      <c r="E202" s="36"/>
      <c r="F202" s="45"/>
      <c r="G202" s="39"/>
    </row>
    <row r="203" spans="1:7" ht="19.5" customHeight="1" x14ac:dyDescent="0.25">
      <c r="B203" s="33"/>
      <c r="C203" s="34"/>
      <c r="D203" s="35"/>
      <c r="E203" s="36"/>
      <c r="F203" s="45"/>
      <c r="G203" s="39"/>
    </row>
    <row r="204" spans="1:7" ht="19.5" customHeight="1" x14ac:dyDescent="0.25">
      <c r="B204" s="33"/>
      <c r="C204" s="34"/>
      <c r="D204" s="35"/>
      <c r="E204" s="36"/>
      <c r="F204" s="45"/>
      <c r="G204" s="39"/>
    </row>
    <row r="205" spans="1:7" ht="19.5" customHeight="1" x14ac:dyDescent="0.25">
      <c r="B205" s="33"/>
      <c r="C205" s="34"/>
      <c r="D205" s="35"/>
      <c r="E205" s="36"/>
      <c r="F205" s="45"/>
      <c r="G205" s="39"/>
    </row>
    <row r="206" spans="1:7" ht="19.5" customHeight="1" x14ac:dyDescent="0.25">
      <c r="B206" s="33"/>
      <c r="C206" s="34"/>
      <c r="D206" s="35"/>
      <c r="E206" s="36"/>
      <c r="F206" s="45"/>
      <c r="G206" s="39"/>
    </row>
    <row r="207" spans="1:7" ht="19.5" customHeight="1" x14ac:dyDescent="0.25">
      <c r="B207" s="33"/>
      <c r="C207" s="34"/>
      <c r="D207" s="35"/>
      <c r="E207" s="36"/>
      <c r="F207" s="45"/>
      <c r="G207" s="39"/>
    </row>
    <row r="208" spans="1:7" ht="19.5" customHeight="1" x14ac:dyDescent="0.25">
      <c r="B208" s="33"/>
      <c r="C208" s="34"/>
      <c r="D208" s="35"/>
      <c r="E208" s="36"/>
      <c r="F208" s="37"/>
      <c r="G208" s="39"/>
    </row>
    <row r="209" spans="1:11" ht="19.5" customHeight="1" x14ac:dyDescent="0.25">
      <c r="B209" s="119" t="s">
        <v>185</v>
      </c>
      <c r="C209" s="120"/>
      <c r="D209" s="121" t="s">
        <v>186</v>
      </c>
      <c r="E209" s="122"/>
      <c r="F209" s="125">
        <f>F199</f>
        <v>8000</v>
      </c>
      <c r="G209" s="125"/>
    </row>
    <row r="210" spans="1:11" ht="19.5" customHeight="1" x14ac:dyDescent="0.25">
      <c r="B210" s="127" t="s">
        <v>187</v>
      </c>
      <c r="C210" s="128"/>
      <c r="D210" s="123"/>
      <c r="E210" s="124"/>
      <c r="F210" s="126"/>
      <c r="G210" s="126"/>
    </row>
    <row r="211" spans="1:11" ht="38.1" customHeight="1" x14ac:dyDescent="0.25">
      <c r="A211" s="31" t="s">
        <v>188</v>
      </c>
      <c r="B211" s="116" t="s">
        <v>189</v>
      </c>
      <c r="C211" s="116"/>
      <c r="D211" s="117" t="s">
        <v>190</v>
      </c>
      <c r="E211" s="117"/>
      <c r="F211" s="118" t="s">
        <v>191</v>
      </c>
      <c r="G211" s="118"/>
    </row>
    <row r="212" spans="1:11" ht="19.5" customHeight="1" x14ac:dyDescent="0.25">
      <c r="B212" s="32" t="s">
        <v>47</v>
      </c>
      <c r="C212" s="32" t="s">
        <v>48</v>
      </c>
      <c r="D212" s="32" t="s">
        <v>49</v>
      </c>
      <c r="E212" s="32" t="s">
        <v>50</v>
      </c>
      <c r="F212" s="32" t="s">
        <v>51</v>
      </c>
      <c r="G212" s="32" t="s">
        <v>52</v>
      </c>
    </row>
    <row r="213" spans="1:11" ht="19.5" customHeight="1" x14ac:dyDescent="0.25">
      <c r="B213" s="33" t="s">
        <v>192</v>
      </c>
      <c r="C213" s="34" t="s">
        <v>15</v>
      </c>
      <c r="D213" s="35">
        <v>1</v>
      </c>
      <c r="E213" s="36">
        <v>1800</v>
      </c>
      <c r="F213" s="37">
        <f t="shared" ref="F213:F221" si="6">D213*E213</f>
        <v>1800</v>
      </c>
      <c r="G213" s="40" t="s">
        <v>193</v>
      </c>
      <c r="J213" s="43"/>
      <c r="K213" s="43"/>
    </row>
    <row r="214" spans="1:11" ht="19.5" customHeight="1" x14ac:dyDescent="0.25">
      <c r="B214" s="33" t="s">
        <v>194</v>
      </c>
      <c r="C214" s="34" t="s">
        <v>15</v>
      </c>
      <c r="D214" s="35">
        <v>1</v>
      </c>
      <c r="E214" s="36">
        <v>1800</v>
      </c>
      <c r="F214" s="37">
        <f t="shared" si="6"/>
        <v>1800</v>
      </c>
      <c r="G214" s="40" t="s">
        <v>193</v>
      </c>
      <c r="J214" s="43"/>
      <c r="K214" s="43"/>
    </row>
    <row r="215" spans="1:11" ht="19.5" customHeight="1" x14ac:dyDescent="0.25">
      <c r="B215" s="33" t="s">
        <v>195</v>
      </c>
      <c r="C215" s="34" t="s">
        <v>15</v>
      </c>
      <c r="D215" s="35">
        <v>1</v>
      </c>
      <c r="E215" s="36">
        <v>1800</v>
      </c>
      <c r="F215" s="37">
        <f t="shared" si="6"/>
        <v>1800</v>
      </c>
      <c r="G215" s="40" t="s">
        <v>193</v>
      </c>
      <c r="J215" s="43"/>
      <c r="K215" s="43"/>
    </row>
    <row r="216" spans="1:11" ht="19.5" customHeight="1" x14ac:dyDescent="0.25">
      <c r="B216" s="33" t="s">
        <v>196</v>
      </c>
      <c r="C216" s="34" t="s">
        <v>15</v>
      </c>
      <c r="D216" s="35">
        <v>1</v>
      </c>
      <c r="E216" s="36">
        <v>1800</v>
      </c>
      <c r="F216" s="37">
        <f t="shared" si="6"/>
        <v>1800</v>
      </c>
      <c r="G216" s="40" t="s">
        <v>193</v>
      </c>
      <c r="J216" s="43"/>
      <c r="K216" s="43"/>
    </row>
    <row r="217" spans="1:11" ht="19.5" customHeight="1" x14ac:dyDescent="0.25">
      <c r="B217" s="33" t="s">
        <v>197</v>
      </c>
      <c r="C217" s="34" t="s">
        <v>15</v>
      </c>
      <c r="D217" s="35">
        <v>1</v>
      </c>
      <c r="E217" s="36">
        <v>1800</v>
      </c>
      <c r="F217" s="37">
        <f t="shared" si="6"/>
        <v>1800</v>
      </c>
      <c r="G217" s="40" t="s">
        <v>193</v>
      </c>
      <c r="J217" s="43"/>
      <c r="K217" s="43"/>
    </row>
    <row r="218" spans="1:11" ht="19.5" customHeight="1" x14ac:dyDescent="0.25">
      <c r="B218" s="33" t="s">
        <v>198</v>
      </c>
      <c r="C218" s="34" t="s">
        <v>15</v>
      </c>
      <c r="D218" s="35">
        <v>1</v>
      </c>
      <c r="E218" s="36">
        <v>1800</v>
      </c>
      <c r="F218" s="37">
        <f t="shared" si="6"/>
        <v>1800</v>
      </c>
      <c r="G218" s="40" t="s">
        <v>193</v>
      </c>
      <c r="J218" s="43"/>
      <c r="K218" s="43"/>
    </row>
    <row r="219" spans="1:11" ht="19.5" customHeight="1" x14ac:dyDescent="0.25">
      <c r="B219" s="33" t="s">
        <v>199</v>
      </c>
      <c r="C219" s="34" t="s">
        <v>15</v>
      </c>
      <c r="D219" s="35">
        <v>1</v>
      </c>
      <c r="E219" s="36">
        <v>1800</v>
      </c>
      <c r="F219" s="37">
        <f t="shared" si="6"/>
        <v>1800</v>
      </c>
      <c r="G219" s="40"/>
      <c r="J219" s="43"/>
      <c r="K219" s="43"/>
    </row>
    <row r="220" spans="1:11" ht="19.5" customHeight="1" x14ac:dyDescent="0.25">
      <c r="B220" s="33" t="s">
        <v>200</v>
      </c>
      <c r="C220" s="34" t="s">
        <v>15</v>
      </c>
      <c r="D220" s="35">
        <v>1</v>
      </c>
      <c r="E220" s="36">
        <v>2700</v>
      </c>
      <c r="F220" s="37">
        <f t="shared" si="6"/>
        <v>2700</v>
      </c>
      <c r="G220" s="40"/>
      <c r="J220" s="43"/>
      <c r="K220" s="43"/>
    </row>
    <row r="221" spans="1:11" ht="19.5" customHeight="1" x14ac:dyDescent="0.25">
      <c r="B221" s="33" t="s">
        <v>201</v>
      </c>
      <c r="C221" s="34" t="s">
        <v>15</v>
      </c>
      <c r="D221" s="35">
        <v>1</v>
      </c>
      <c r="E221" s="36">
        <v>13500</v>
      </c>
      <c r="F221" s="37">
        <f t="shared" si="6"/>
        <v>13500</v>
      </c>
      <c r="G221" s="40"/>
      <c r="J221" s="43"/>
      <c r="K221" s="43"/>
    </row>
    <row r="222" spans="1:11" ht="19.5" customHeight="1" x14ac:dyDescent="0.25">
      <c r="B222" s="33" t="s">
        <v>64</v>
      </c>
      <c r="C222" s="34" t="s">
        <v>202</v>
      </c>
      <c r="D222" s="35">
        <v>1</v>
      </c>
      <c r="E222" s="36"/>
      <c r="F222" s="45">
        <f>SUM(F213:F221)</f>
        <v>28800</v>
      </c>
      <c r="G222" s="39"/>
      <c r="K222" s="43"/>
    </row>
    <row r="223" spans="1:11" ht="19.5" customHeight="1" x14ac:dyDescent="0.25">
      <c r="B223" s="33"/>
      <c r="C223" s="34"/>
      <c r="D223" s="35"/>
      <c r="E223" s="36"/>
      <c r="F223" s="37"/>
      <c r="G223" s="39"/>
    </row>
    <row r="224" spans="1:11" ht="19.5" customHeight="1" x14ac:dyDescent="0.25">
      <c r="B224" s="33"/>
      <c r="C224" s="34"/>
      <c r="D224" s="35"/>
      <c r="E224" s="36"/>
      <c r="F224" s="37"/>
      <c r="G224" s="39"/>
    </row>
    <row r="225" spans="1:7" ht="19.5" customHeight="1" x14ac:dyDescent="0.25">
      <c r="B225" s="38"/>
      <c r="C225" s="38"/>
      <c r="D225" s="38"/>
      <c r="E225" s="38"/>
      <c r="F225" s="38"/>
      <c r="G225" s="38"/>
    </row>
    <row r="226" spans="1:7" ht="19.5" customHeight="1" x14ac:dyDescent="0.25">
      <c r="B226" s="119" t="s">
        <v>65</v>
      </c>
      <c r="C226" s="120"/>
      <c r="D226" s="121" t="s">
        <v>102</v>
      </c>
      <c r="E226" s="122"/>
      <c r="F226" s="125">
        <f>F222</f>
        <v>28800</v>
      </c>
      <c r="G226" s="125"/>
    </row>
    <row r="227" spans="1:7" ht="19.5" customHeight="1" x14ac:dyDescent="0.25">
      <c r="B227" s="127" t="s">
        <v>88</v>
      </c>
      <c r="C227" s="128"/>
      <c r="D227" s="123"/>
      <c r="E227" s="124"/>
      <c r="F227" s="126"/>
      <c r="G227" s="126"/>
    </row>
    <row r="228" spans="1:7" ht="38.1" customHeight="1" x14ac:dyDescent="0.25">
      <c r="A228" s="31"/>
      <c r="B228" s="116" t="s">
        <v>203</v>
      </c>
      <c r="C228" s="116"/>
      <c r="D228" s="117" t="s">
        <v>204</v>
      </c>
      <c r="E228" s="117"/>
      <c r="F228" s="118" t="s">
        <v>46</v>
      </c>
      <c r="G228" s="118"/>
    </row>
    <row r="229" spans="1:7" ht="19.5" customHeight="1" x14ac:dyDescent="0.25">
      <c r="B229" s="32" t="s">
        <v>47</v>
      </c>
      <c r="C229" s="32" t="s">
        <v>48</v>
      </c>
      <c r="D229" s="32" t="s">
        <v>49</v>
      </c>
      <c r="E229" s="32" t="s">
        <v>50</v>
      </c>
      <c r="F229" s="32" t="s">
        <v>51</v>
      </c>
      <c r="G229" s="32" t="s">
        <v>52</v>
      </c>
    </row>
    <row r="230" spans="1:7" ht="19.5" customHeight="1" x14ac:dyDescent="0.25">
      <c r="B230" s="33"/>
      <c r="C230" s="34"/>
      <c r="D230" s="35"/>
      <c r="E230" s="36"/>
      <c r="F230" s="37">
        <f>D230*E230</f>
        <v>0</v>
      </c>
      <c r="G230" s="40"/>
    </row>
    <row r="231" spans="1:7" ht="19.5" customHeight="1" x14ac:dyDescent="0.25">
      <c r="B231" s="33"/>
      <c r="C231" s="34"/>
      <c r="D231" s="35"/>
      <c r="E231" s="36"/>
      <c r="F231" s="37">
        <f>D231*E231</f>
        <v>0</v>
      </c>
      <c r="G231" s="40"/>
    </row>
    <row r="232" spans="1:7" ht="19.5" customHeight="1" x14ac:dyDescent="0.25">
      <c r="B232" s="33"/>
      <c r="C232" s="34"/>
      <c r="D232" s="35"/>
      <c r="E232" s="36"/>
      <c r="F232" s="37">
        <f>D232*E232</f>
        <v>0</v>
      </c>
      <c r="G232" s="40"/>
    </row>
    <row r="233" spans="1:7" ht="19.5" customHeight="1" x14ac:dyDescent="0.25">
      <c r="B233" s="47"/>
      <c r="C233" s="34"/>
      <c r="D233" s="35"/>
      <c r="E233" s="36"/>
      <c r="F233" s="37">
        <f>D233*E233</f>
        <v>0</v>
      </c>
      <c r="G233" s="40"/>
    </row>
    <row r="234" spans="1:7" ht="19.5" customHeight="1" x14ac:dyDescent="0.25">
      <c r="B234" s="33"/>
      <c r="C234" s="34"/>
      <c r="D234" s="35"/>
      <c r="E234" s="36"/>
      <c r="F234" s="37"/>
      <c r="G234" s="40"/>
    </row>
    <row r="235" spans="1:7" ht="19.5" customHeight="1" x14ac:dyDescent="0.25">
      <c r="B235" s="33"/>
      <c r="C235" s="34"/>
      <c r="D235" s="35"/>
      <c r="E235" s="36"/>
      <c r="F235" s="45"/>
      <c r="G235" s="39"/>
    </row>
    <row r="236" spans="1:7" ht="19.5" customHeight="1" x14ac:dyDescent="0.25">
      <c r="B236" s="33"/>
      <c r="C236" s="34"/>
      <c r="D236" s="35"/>
      <c r="E236" s="36"/>
      <c r="F236" s="45"/>
      <c r="G236" s="39"/>
    </row>
    <row r="237" spans="1:7" ht="19.5" customHeight="1" x14ac:dyDescent="0.25">
      <c r="B237" s="33"/>
      <c r="C237" s="34"/>
      <c r="D237" s="35"/>
      <c r="E237" s="36"/>
      <c r="F237" s="45"/>
      <c r="G237" s="39"/>
    </row>
    <row r="238" spans="1:7" ht="19.5" customHeight="1" x14ac:dyDescent="0.25">
      <c r="B238" s="33"/>
      <c r="C238" s="34"/>
      <c r="D238" s="35"/>
      <c r="E238" s="36"/>
      <c r="F238" s="45"/>
      <c r="G238" s="39"/>
    </row>
    <row r="239" spans="1:7" ht="19.5" customHeight="1" x14ac:dyDescent="0.25">
      <c r="B239" s="33"/>
      <c r="C239" s="34"/>
      <c r="D239" s="35"/>
      <c r="E239" s="36"/>
      <c r="F239" s="45"/>
      <c r="G239" s="39"/>
    </row>
    <row r="240" spans="1:7" ht="19.5" customHeight="1" x14ac:dyDescent="0.25">
      <c r="B240" s="33"/>
      <c r="C240" s="34"/>
      <c r="D240" s="35"/>
      <c r="E240" s="36"/>
      <c r="F240" s="45"/>
      <c r="G240" s="39"/>
    </row>
    <row r="241" spans="2:7" ht="19.5" customHeight="1" x14ac:dyDescent="0.25">
      <c r="B241" s="33"/>
      <c r="C241" s="34"/>
      <c r="D241" s="35"/>
      <c r="E241" s="36"/>
      <c r="F241" s="37"/>
      <c r="G241" s="39"/>
    </row>
    <row r="242" spans="2:7" ht="19.5" customHeight="1" x14ac:dyDescent="0.25">
      <c r="B242" s="38"/>
      <c r="C242" s="38"/>
      <c r="D242" s="38"/>
      <c r="E242" s="38"/>
      <c r="F242" s="38"/>
      <c r="G242" s="38"/>
    </row>
    <row r="243" spans="2:7" ht="19.5" customHeight="1" x14ac:dyDescent="0.25">
      <c r="B243" s="119" t="s">
        <v>205</v>
      </c>
      <c r="C243" s="120"/>
      <c r="D243" s="121" t="s">
        <v>206</v>
      </c>
      <c r="E243" s="122"/>
      <c r="F243" s="125"/>
      <c r="G243" s="125"/>
    </row>
    <row r="244" spans="2:7" ht="19.5" customHeight="1" x14ac:dyDescent="0.25">
      <c r="B244" s="127" t="s">
        <v>207</v>
      </c>
      <c r="C244" s="128"/>
      <c r="D244" s="123"/>
      <c r="E244" s="124"/>
      <c r="F244" s="126"/>
      <c r="G244" s="126"/>
    </row>
  </sheetData>
  <mergeCells count="112">
    <mergeCell ref="G10:G16"/>
    <mergeCell ref="B23:C23"/>
    <mergeCell ref="D23:E24"/>
    <mergeCell ref="F23:F24"/>
    <mergeCell ref="G23:G24"/>
    <mergeCell ref="B24:C24"/>
    <mergeCell ref="A3:G3"/>
    <mergeCell ref="A4:G4"/>
    <mergeCell ref="B5:E6"/>
    <mergeCell ref="F6:G6"/>
    <mergeCell ref="B8:C8"/>
    <mergeCell ref="D8:E8"/>
    <mergeCell ref="F8:G8"/>
    <mergeCell ref="B25:C25"/>
    <mergeCell ref="D25:E25"/>
    <mergeCell ref="F25:G25"/>
    <mergeCell ref="G30:G33"/>
    <mergeCell ref="B40:C40"/>
    <mergeCell ref="D40:E41"/>
    <mergeCell ref="F40:F41"/>
    <mergeCell ref="G40:G41"/>
    <mergeCell ref="B41:C41"/>
    <mergeCell ref="B42:C42"/>
    <mergeCell ref="D42:E42"/>
    <mergeCell ref="F42:G42"/>
    <mergeCell ref="G44:G49"/>
    <mergeCell ref="B56:C56"/>
    <mergeCell ref="D56:E57"/>
    <mergeCell ref="F56:F57"/>
    <mergeCell ref="G56:G57"/>
    <mergeCell ref="B57:C57"/>
    <mergeCell ref="B76:C76"/>
    <mergeCell ref="D76:E76"/>
    <mergeCell ref="F76:G76"/>
    <mergeCell ref="B90:C90"/>
    <mergeCell ref="D90:E91"/>
    <mergeCell ref="F90:F91"/>
    <mergeCell ref="G90:G91"/>
    <mergeCell ref="B91:C91"/>
    <mergeCell ref="B58:C58"/>
    <mergeCell ref="D58:E58"/>
    <mergeCell ref="F58:G58"/>
    <mergeCell ref="G63:G66"/>
    <mergeCell ref="B74:C74"/>
    <mergeCell ref="D74:E75"/>
    <mergeCell ref="F74:F75"/>
    <mergeCell ref="G74:G75"/>
    <mergeCell ref="B75:C75"/>
    <mergeCell ref="B109:C109"/>
    <mergeCell ref="D109:E109"/>
    <mergeCell ref="F109:G109"/>
    <mergeCell ref="B142:C142"/>
    <mergeCell ref="D142:E143"/>
    <mergeCell ref="F142:F143"/>
    <mergeCell ref="G142:G143"/>
    <mergeCell ref="B143:C143"/>
    <mergeCell ref="B92:C92"/>
    <mergeCell ref="D92:E92"/>
    <mergeCell ref="F92:G92"/>
    <mergeCell ref="B107:C107"/>
    <mergeCell ref="D107:E108"/>
    <mergeCell ref="F107:F108"/>
    <mergeCell ref="G107:G108"/>
    <mergeCell ref="B108:C108"/>
    <mergeCell ref="B160:C160"/>
    <mergeCell ref="D160:E160"/>
    <mergeCell ref="F160:G160"/>
    <mergeCell ref="B175:C175"/>
    <mergeCell ref="D175:E176"/>
    <mergeCell ref="F175:F176"/>
    <mergeCell ref="G175:G176"/>
    <mergeCell ref="B176:C176"/>
    <mergeCell ref="B144:C144"/>
    <mergeCell ref="D144:E144"/>
    <mergeCell ref="F144:G144"/>
    <mergeCell ref="B158:C158"/>
    <mergeCell ref="D158:E159"/>
    <mergeCell ref="F158:F159"/>
    <mergeCell ref="G158:G159"/>
    <mergeCell ref="B159:C159"/>
    <mergeCell ref="B194:C194"/>
    <mergeCell ref="D194:E194"/>
    <mergeCell ref="F194:G194"/>
    <mergeCell ref="B209:C209"/>
    <mergeCell ref="D209:E210"/>
    <mergeCell ref="F209:F210"/>
    <mergeCell ref="G209:G210"/>
    <mergeCell ref="B210:C210"/>
    <mergeCell ref="B177:C177"/>
    <mergeCell ref="D177:E177"/>
    <mergeCell ref="F177:G177"/>
    <mergeCell ref="B192:C192"/>
    <mergeCell ref="D192:E193"/>
    <mergeCell ref="F192:F193"/>
    <mergeCell ref="G192:G193"/>
    <mergeCell ref="B193:C193"/>
    <mergeCell ref="B228:C228"/>
    <mergeCell ref="D228:E228"/>
    <mergeCell ref="F228:G228"/>
    <mergeCell ref="B243:C243"/>
    <mergeCell ref="D243:E244"/>
    <mergeCell ref="F243:F244"/>
    <mergeCell ref="G243:G244"/>
    <mergeCell ref="B244:C244"/>
    <mergeCell ref="B211:C211"/>
    <mergeCell ref="D211:E211"/>
    <mergeCell ref="F211:G211"/>
    <mergeCell ref="B226:C226"/>
    <mergeCell ref="D226:E227"/>
    <mergeCell ref="F226:F227"/>
    <mergeCell ref="G226:G227"/>
    <mergeCell ref="B227:C227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R18" sqref="R18"/>
    </sheetView>
  </sheetViews>
  <sheetFormatPr defaultRowHeight="13.2" x14ac:dyDescent="0.25"/>
  <cols>
    <col min="1" max="1" width="3.88671875" style="29" customWidth="1"/>
    <col min="2" max="2" width="17.88671875" style="29" customWidth="1"/>
    <col min="3" max="3" width="6.77734375" style="29" customWidth="1"/>
    <col min="4" max="4" width="8.44140625" style="29" customWidth="1"/>
    <col min="5" max="5" width="9" style="29" customWidth="1"/>
    <col min="6" max="6" width="10.21875" style="29" customWidth="1"/>
    <col min="7" max="7" width="0" style="29" hidden="1" customWidth="1"/>
    <col min="8" max="8" width="9" style="29"/>
    <col min="9" max="9" width="7.6640625" style="29" customWidth="1"/>
    <col min="10" max="10" width="8.21875" style="29" customWidth="1"/>
    <col min="11" max="14" width="9" style="29"/>
    <col min="15" max="15" width="7.33203125" style="29" customWidth="1"/>
    <col min="16" max="249" width="9" style="29"/>
    <col min="250" max="250" width="7.21875" style="29" customWidth="1"/>
    <col min="251" max="251" width="33" style="29" customWidth="1"/>
    <col min="252" max="252" width="6.77734375" style="29" customWidth="1"/>
    <col min="253" max="253" width="8.44140625" style="29" customWidth="1"/>
    <col min="254" max="254" width="9" style="29" customWidth="1"/>
    <col min="255" max="255" width="12.6640625" style="29" customWidth="1"/>
    <col min="256" max="256" width="11.21875" style="29" customWidth="1"/>
    <col min="257" max="257" width="0" style="29" hidden="1" customWidth="1"/>
    <col min="258" max="259" width="9" style="29"/>
    <col min="260" max="260" width="10.44140625" style="29" bestFit="1" customWidth="1"/>
    <col min="261" max="505" width="9" style="29"/>
    <col min="506" max="506" width="7.21875" style="29" customWidth="1"/>
    <col min="507" max="507" width="33" style="29" customWidth="1"/>
    <col min="508" max="508" width="6.77734375" style="29" customWidth="1"/>
    <col min="509" max="509" width="8.44140625" style="29" customWidth="1"/>
    <col min="510" max="510" width="9" style="29" customWidth="1"/>
    <col min="511" max="511" width="12.6640625" style="29" customWidth="1"/>
    <col min="512" max="512" width="11.21875" style="29" customWidth="1"/>
    <col min="513" max="513" width="0" style="29" hidden="1" customWidth="1"/>
    <col min="514" max="515" width="9" style="29"/>
    <col min="516" max="516" width="10.44140625" style="29" bestFit="1" customWidth="1"/>
    <col min="517" max="761" width="9" style="29"/>
    <col min="762" max="762" width="7.21875" style="29" customWidth="1"/>
    <col min="763" max="763" width="33" style="29" customWidth="1"/>
    <col min="764" max="764" width="6.77734375" style="29" customWidth="1"/>
    <col min="765" max="765" width="8.44140625" style="29" customWidth="1"/>
    <col min="766" max="766" width="9" style="29" customWidth="1"/>
    <col min="767" max="767" width="12.6640625" style="29" customWidth="1"/>
    <col min="768" max="768" width="11.21875" style="29" customWidth="1"/>
    <col min="769" max="769" width="0" style="29" hidden="1" customWidth="1"/>
    <col min="770" max="771" width="9" style="29"/>
    <col min="772" max="772" width="10.44140625" style="29" bestFit="1" customWidth="1"/>
    <col min="773" max="1017" width="9" style="29"/>
    <col min="1018" max="1018" width="7.21875" style="29" customWidth="1"/>
    <col min="1019" max="1019" width="33" style="29" customWidth="1"/>
    <col min="1020" max="1020" width="6.77734375" style="29" customWidth="1"/>
    <col min="1021" max="1021" width="8.44140625" style="29" customWidth="1"/>
    <col min="1022" max="1022" width="9" style="29" customWidth="1"/>
    <col min="1023" max="1023" width="12.6640625" style="29" customWidth="1"/>
    <col min="1024" max="1024" width="11.21875" style="29" customWidth="1"/>
    <col min="1025" max="1025" width="0" style="29" hidden="1" customWidth="1"/>
    <col min="1026" max="1027" width="9" style="29"/>
    <col min="1028" max="1028" width="10.44140625" style="29" bestFit="1" customWidth="1"/>
    <col min="1029" max="1273" width="9" style="29"/>
    <col min="1274" max="1274" width="7.21875" style="29" customWidth="1"/>
    <col min="1275" max="1275" width="33" style="29" customWidth="1"/>
    <col min="1276" max="1276" width="6.77734375" style="29" customWidth="1"/>
    <col min="1277" max="1277" width="8.44140625" style="29" customWidth="1"/>
    <col min="1278" max="1278" width="9" style="29" customWidth="1"/>
    <col min="1279" max="1279" width="12.6640625" style="29" customWidth="1"/>
    <col min="1280" max="1280" width="11.21875" style="29" customWidth="1"/>
    <col min="1281" max="1281" width="0" style="29" hidden="1" customWidth="1"/>
    <col min="1282" max="1283" width="9" style="29"/>
    <col min="1284" max="1284" width="10.44140625" style="29" bestFit="1" customWidth="1"/>
    <col min="1285" max="1529" width="9" style="29"/>
    <col min="1530" max="1530" width="7.21875" style="29" customWidth="1"/>
    <col min="1531" max="1531" width="33" style="29" customWidth="1"/>
    <col min="1532" max="1532" width="6.77734375" style="29" customWidth="1"/>
    <col min="1533" max="1533" width="8.44140625" style="29" customWidth="1"/>
    <col min="1534" max="1534" width="9" style="29" customWidth="1"/>
    <col min="1535" max="1535" width="12.6640625" style="29" customWidth="1"/>
    <col min="1536" max="1536" width="11.21875" style="29" customWidth="1"/>
    <col min="1537" max="1537" width="0" style="29" hidden="1" customWidth="1"/>
    <col min="1538" max="1539" width="9" style="29"/>
    <col min="1540" max="1540" width="10.44140625" style="29" bestFit="1" customWidth="1"/>
    <col min="1541" max="1785" width="9" style="29"/>
    <col min="1786" max="1786" width="7.21875" style="29" customWidth="1"/>
    <col min="1787" max="1787" width="33" style="29" customWidth="1"/>
    <col min="1788" max="1788" width="6.77734375" style="29" customWidth="1"/>
    <col min="1789" max="1789" width="8.44140625" style="29" customWidth="1"/>
    <col min="1790" max="1790" width="9" style="29" customWidth="1"/>
    <col min="1791" max="1791" width="12.6640625" style="29" customWidth="1"/>
    <col min="1792" max="1792" width="11.21875" style="29" customWidth="1"/>
    <col min="1793" max="1793" width="0" style="29" hidden="1" customWidth="1"/>
    <col min="1794" max="1795" width="9" style="29"/>
    <col min="1796" max="1796" width="10.44140625" style="29" bestFit="1" customWidth="1"/>
    <col min="1797" max="2041" width="9" style="29"/>
    <col min="2042" max="2042" width="7.21875" style="29" customWidth="1"/>
    <col min="2043" max="2043" width="33" style="29" customWidth="1"/>
    <col min="2044" max="2044" width="6.77734375" style="29" customWidth="1"/>
    <col min="2045" max="2045" width="8.44140625" style="29" customWidth="1"/>
    <col min="2046" max="2046" width="9" style="29" customWidth="1"/>
    <col min="2047" max="2047" width="12.6640625" style="29" customWidth="1"/>
    <col min="2048" max="2048" width="11.21875" style="29" customWidth="1"/>
    <col min="2049" max="2049" width="0" style="29" hidden="1" customWidth="1"/>
    <col min="2050" max="2051" width="9" style="29"/>
    <col min="2052" max="2052" width="10.44140625" style="29" bestFit="1" customWidth="1"/>
    <col min="2053" max="2297" width="9" style="29"/>
    <col min="2298" max="2298" width="7.21875" style="29" customWidth="1"/>
    <col min="2299" max="2299" width="33" style="29" customWidth="1"/>
    <col min="2300" max="2300" width="6.77734375" style="29" customWidth="1"/>
    <col min="2301" max="2301" width="8.44140625" style="29" customWidth="1"/>
    <col min="2302" max="2302" width="9" style="29" customWidth="1"/>
    <col min="2303" max="2303" width="12.6640625" style="29" customWidth="1"/>
    <col min="2304" max="2304" width="11.21875" style="29" customWidth="1"/>
    <col min="2305" max="2305" width="0" style="29" hidden="1" customWidth="1"/>
    <col min="2306" max="2307" width="9" style="29"/>
    <col min="2308" max="2308" width="10.44140625" style="29" bestFit="1" customWidth="1"/>
    <col min="2309" max="2553" width="9" style="29"/>
    <col min="2554" max="2554" width="7.21875" style="29" customWidth="1"/>
    <col min="2555" max="2555" width="33" style="29" customWidth="1"/>
    <col min="2556" max="2556" width="6.77734375" style="29" customWidth="1"/>
    <col min="2557" max="2557" width="8.44140625" style="29" customWidth="1"/>
    <col min="2558" max="2558" width="9" style="29" customWidth="1"/>
    <col min="2559" max="2559" width="12.6640625" style="29" customWidth="1"/>
    <col min="2560" max="2560" width="11.21875" style="29" customWidth="1"/>
    <col min="2561" max="2561" width="0" style="29" hidden="1" customWidth="1"/>
    <col min="2562" max="2563" width="9" style="29"/>
    <col min="2564" max="2564" width="10.44140625" style="29" bestFit="1" customWidth="1"/>
    <col min="2565" max="2809" width="9" style="29"/>
    <col min="2810" max="2810" width="7.21875" style="29" customWidth="1"/>
    <col min="2811" max="2811" width="33" style="29" customWidth="1"/>
    <col min="2812" max="2812" width="6.77734375" style="29" customWidth="1"/>
    <col min="2813" max="2813" width="8.44140625" style="29" customWidth="1"/>
    <col min="2814" max="2814" width="9" style="29" customWidth="1"/>
    <col min="2815" max="2815" width="12.6640625" style="29" customWidth="1"/>
    <col min="2816" max="2816" width="11.21875" style="29" customWidth="1"/>
    <col min="2817" max="2817" width="0" style="29" hidden="1" customWidth="1"/>
    <col min="2818" max="2819" width="9" style="29"/>
    <col min="2820" max="2820" width="10.44140625" style="29" bestFit="1" customWidth="1"/>
    <col min="2821" max="3065" width="9" style="29"/>
    <col min="3066" max="3066" width="7.21875" style="29" customWidth="1"/>
    <col min="3067" max="3067" width="33" style="29" customWidth="1"/>
    <col min="3068" max="3068" width="6.77734375" style="29" customWidth="1"/>
    <col min="3069" max="3069" width="8.44140625" style="29" customWidth="1"/>
    <col min="3070" max="3070" width="9" style="29" customWidth="1"/>
    <col min="3071" max="3071" width="12.6640625" style="29" customWidth="1"/>
    <col min="3072" max="3072" width="11.21875" style="29" customWidth="1"/>
    <col min="3073" max="3073" width="0" style="29" hidden="1" customWidth="1"/>
    <col min="3074" max="3075" width="9" style="29"/>
    <col min="3076" max="3076" width="10.44140625" style="29" bestFit="1" customWidth="1"/>
    <col min="3077" max="3321" width="9" style="29"/>
    <col min="3322" max="3322" width="7.21875" style="29" customWidth="1"/>
    <col min="3323" max="3323" width="33" style="29" customWidth="1"/>
    <col min="3324" max="3324" width="6.77734375" style="29" customWidth="1"/>
    <col min="3325" max="3325" width="8.44140625" style="29" customWidth="1"/>
    <col min="3326" max="3326" width="9" style="29" customWidth="1"/>
    <col min="3327" max="3327" width="12.6640625" style="29" customWidth="1"/>
    <col min="3328" max="3328" width="11.21875" style="29" customWidth="1"/>
    <col min="3329" max="3329" width="0" style="29" hidden="1" customWidth="1"/>
    <col min="3330" max="3331" width="9" style="29"/>
    <col min="3332" max="3332" width="10.44140625" style="29" bestFit="1" customWidth="1"/>
    <col min="3333" max="3577" width="9" style="29"/>
    <col min="3578" max="3578" width="7.21875" style="29" customWidth="1"/>
    <col min="3579" max="3579" width="33" style="29" customWidth="1"/>
    <col min="3580" max="3580" width="6.77734375" style="29" customWidth="1"/>
    <col min="3581" max="3581" width="8.44140625" style="29" customWidth="1"/>
    <col min="3582" max="3582" width="9" style="29" customWidth="1"/>
    <col min="3583" max="3583" width="12.6640625" style="29" customWidth="1"/>
    <col min="3584" max="3584" width="11.21875" style="29" customWidth="1"/>
    <col min="3585" max="3585" width="0" style="29" hidden="1" customWidth="1"/>
    <col min="3586" max="3587" width="9" style="29"/>
    <col min="3588" max="3588" width="10.44140625" style="29" bestFit="1" customWidth="1"/>
    <col min="3589" max="3833" width="9" style="29"/>
    <col min="3834" max="3834" width="7.21875" style="29" customWidth="1"/>
    <col min="3835" max="3835" width="33" style="29" customWidth="1"/>
    <col min="3836" max="3836" width="6.77734375" style="29" customWidth="1"/>
    <col min="3837" max="3837" width="8.44140625" style="29" customWidth="1"/>
    <col min="3838" max="3838" width="9" style="29" customWidth="1"/>
    <col min="3839" max="3839" width="12.6640625" style="29" customWidth="1"/>
    <col min="3840" max="3840" width="11.21875" style="29" customWidth="1"/>
    <col min="3841" max="3841" width="0" style="29" hidden="1" customWidth="1"/>
    <col min="3842" max="3843" width="9" style="29"/>
    <col min="3844" max="3844" width="10.44140625" style="29" bestFit="1" customWidth="1"/>
    <col min="3845" max="4089" width="9" style="29"/>
    <col min="4090" max="4090" width="7.21875" style="29" customWidth="1"/>
    <col min="4091" max="4091" width="33" style="29" customWidth="1"/>
    <col min="4092" max="4092" width="6.77734375" style="29" customWidth="1"/>
    <col min="4093" max="4093" width="8.44140625" style="29" customWidth="1"/>
    <col min="4094" max="4094" width="9" style="29" customWidth="1"/>
    <col min="4095" max="4095" width="12.6640625" style="29" customWidth="1"/>
    <col min="4096" max="4096" width="11.21875" style="29" customWidth="1"/>
    <col min="4097" max="4097" width="0" style="29" hidden="1" customWidth="1"/>
    <col min="4098" max="4099" width="9" style="29"/>
    <col min="4100" max="4100" width="10.44140625" style="29" bestFit="1" customWidth="1"/>
    <col min="4101" max="4345" width="9" style="29"/>
    <col min="4346" max="4346" width="7.21875" style="29" customWidth="1"/>
    <col min="4347" max="4347" width="33" style="29" customWidth="1"/>
    <col min="4348" max="4348" width="6.77734375" style="29" customWidth="1"/>
    <col min="4349" max="4349" width="8.44140625" style="29" customWidth="1"/>
    <col min="4350" max="4350" width="9" style="29" customWidth="1"/>
    <col min="4351" max="4351" width="12.6640625" style="29" customWidth="1"/>
    <col min="4352" max="4352" width="11.21875" style="29" customWidth="1"/>
    <col min="4353" max="4353" width="0" style="29" hidden="1" customWidth="1"/>
    <col min="4354" max="4355" width="9" style="29"/>
    <col min="4356" max="4356" width="10.44140625" style="29" bestFit="1" customWidth="1"/>
    <col min="4357" max="4601" width="9" style="29"/>
    <col min="4602" max="4602" width="7.21875" style="29" customWidth="1"/>
    <col min="4603" max="4603" width="33" style="29" customWidth="1"/>
    <col min="4604" max="4604" width="6.77734375" style="29" customWidth="1"/>
    <col min="4605" max="4605" width="8.44140625" style="29" customWidth="1"/>
    <col min="4606" max="4606" width="9" style="29" customWidth="1"/>
    <col min="4607" max="4607" width="12.6640625" style="29" customWidth="1"/>
    <col min="4608" max="4608" width="11.21875" style="29" customWidth="1"/>
    <col min="4609" max="4609" width="0" style="29" hidden="1" customWidth="1"/>
    <col min="4610" max="4611" width="9" style="29"/>
    <col min="4612" max="4612" width="10.44140625" style="29" bestFit="1" customWidth="1"/>
    <col min="4613" max="4857" width="9" style="29"/>
    <col min="4858" max="4858" width="7.21875" style="29" customWidth="1"/>
    <col min="4859" max="4859" width="33" style="29" customWidth="1"/>
    <col min="4860" max="4860" width="6.77734375" style="29" customWidth="1"/>
    <col min="4861" max="4861" width="8.44140625" style="29" customWidth="1"/>
    <col min="4862" max="4862" width="9" style="29" customWidth="1"/>
    <col min="4863" max="4863" width="12.6640625" style="29" customWidth="1"/>
    <col min="4864" max="4864" width="11.21875" style="29" customWidth="1"/>
    <col min="4865" max="4865" width="0" style="29" hidden="1" customWidth="1"/>
    <col min="4866" max="4867" width="9" style="29"/>
    <col min="4868" max="4868" width="10.44140625" style="29" bestFit="1" customWidth="1"/>
    <col min="4869" max="5113" width="9" style="29"/>
    <col min="5114" max="5114" width="7.21875" style="29" customWidth="1"/>
    <col min="5115" max="5115" width="33" style="29" customWidth="1"/>
    <col min="5116" max="5116" width="6.77734375" style="29" customWidth="1"/>
    <col min="5117" max="5117" width="8.44140625" style="29" customWidth="1"/>
    <col min="5118" max="5118" width="9" style="29" customWidth="1"/>
    <col min="5119" max="5119" width="12.6640625" style="29" customWidth="1"/>
    <col min="5120" max="5120" width="11.21875" style="29" customWidth="1"/>
    <col min="5121" max="5121" width="0" style="29" hidden="1" customWidth="1"/>
    <col min="5122" max="5123" width="9" style="29"/>
    <col min="5124" max="5124" width="10.44140625" style="29" bestFit="1" customWidth="1"/>
    <col min="5125" max="5369" width="9" style="29"/>
    <col min="5370" max="5370" width="7.21875" style="29" customWidth="1"/>
    <col min="5371" max="5371" width="33" style="29" customWidth="1"/>
    <col min="5372" max="5372" width="6.77734375" style="29" customWidth="1"/>
    <col min="5373" max="5373" width="8.44140625" style="29" customWidth="1"/>
    <col min="5374" max="5374" width="9" style="29" customWidth="1"/>
    <col min="5375" max="5375" width="12.6640625" style="29" customWidth="1"/>
    <col min="5376" max="5376" width="11.21875" style="29" customWidth="1"/>
    <col min="5377" max="5377" width="0" style="29" hidden="1" customWidth="1"/>
    <col min="5378" max="5379" width="9" style="29"/>
    <col min="5380" max="5380" width="10.44140625" style="29" bestFit="1" customWidth="1"/>
    <col min="5381" max="5625" width="9" style="29"/>
    <col min="5626" max="5626" width="7.21875" style="29" customWidth="1"/>
    <col min="5627" max="5627" width="33" style="29" customWidth="1"/>
    <col min="5628" max="5628" width="6.77734375" style="29" customWidth="1"/>
    <col min="5629" max="5629" width="8.44140625" style="29" customWidth="1"/>
    <col min="5630" max="5630" width="9" style="29" customWidth="1"/>
    <col min="5631" max="5631" width="12.6640625" style="29" customWidth="1"/>
    <col min="5632" max="5632" width="11.21875" style="29" customWidth="1"/>
    <col min="5633" max="5633" width="0" style="29" hidden="1" customWidth="1"/>
    <col min="5634" max="5635" width="9" style="29"/>
    <col min="5636" max="5636" width="10.44140625" style="29" bestFit="1" customWidth="1"/>
    <col min="5637" max="5881" width="9" style="29"/>
    <col min="5882" max="5882" width="7.21875" style="29" customWidth="1"/>
    <col min="5883" max="5883" width="33" style="29" customWidth="1"/>
    <col min="5884" max="5884" width="6.77734375" style="29" customWidth="1"/>
    <col min="5885" max="5885" width="8.44140625" style="29" customWidth="1"/>
    <col min="5886" max="5886" width="9" style="29" customWidth="1"/>
    <col min="5887" max="5887" width="12.6640625" style="29" customWidth="1"/>
    <col min="5888" max="5888" width="11.21875" style="29" customWidth="1"/>
    <col min="5889" max="5889" width="0" style="29" hidden="1" customWidth="1"/>
    <col min="5890" max="5891" width="9" style="29"/>
    <col min="5892" max="5892" width="10.44140625" style="29" bestFit="1" customWidth="1"/>
    <col min="5893" max="6137" width="9" style="29"/>
    <col min="6138" max="6138" width="7.21875" style="29" customWidth="1"/>
    <col min="6139" max="6139" width="33" style="29" customWidth="1"/>
    <col min="6140" max="6140" width="6.77734375" style="29" customWidth="1"/>
    <col min="6141" max="6141" width="8.44140625" style="29" customWidth="1"/>
    <col min="6142" max="6142" width="9" style="29" customWidth="1"/>
    <col min="6143" max="6143" width="12.6640625" style="29" customWidth="1"/>
    <col min="6144" max="6144" width="11.21875" style="29" customWidth="1"/>
    <col min="6145" max="6145" width="0" style="29" hidden="1" customWidth="1"/>
    <col min="6146" max="6147" width="9" style="29"/>
    <col min="6148" max="6148" width="10.44140625" style="29" bestFit="1" customWidth="1"/>
    <col min="6149" max="6393" width="9" style="29"/>
    <col min="6394" max="6394" width="7.21875" style="29" customWidth="1"/>
    <col min="6395" max="6395" width="33" style="29" customWidth="1"/>
    <col min="6396" max="6396" width="6.77734375" style="29" customWidth="1"/>
    <col min="6397" max="6397" width="8.44140625" style="29" customWidth="1"/>
    <col min="6398" max="6398" width="9" style="29" customWidth="1"/>
    <col min="6399" max="6399" width="12.6640625" style="29" customWidth="1"/>
    <col min="6400" max="6400" width="11.21875" style="29" customWidth="1"/>
    <col min="6401" max="6401" width="0" style="29" hidden="1" customWidth="1"/>
    <col min="6402" max="6403" width="9" style="29"/>
    <col min="6404" max="6404" width="10.44140625" style="29" bestFit="1" customWidth="1"/>
    <col min="6405" max="6649" width="9" style="29"/>
    <col min="6650" max="6650" width="7.21875" style="29" customWidth="1"/>
    <col min="6651" max="6651" width="33" style="29" customWidth="1"/>
    <col min="6652" max="6652" width="6.77734375" style="29" customWidth="1"/>
    <col min="6653" max="6653" width="8.44140625" style="29" customWidth="1"/>
    <col min="6654" max="6654" width="9" style="29" customWidth="1"/>
    <col min="6655" max="6655" width="12.6640625" style="29" customWidth="1"/>
    <col min="6656" max="6656" width="11.21875" style="29" customWidth="1"/>
    <col min="6657" max="6657" width="0" style="29" hidden="1" customWidth="1"/>
    <col min="6658" max="6659" width="9" style="29"/>
    <col min="6660" max="6660" width="10.44140625" style="29" bestFit="1" customWidth="1"/>
    <col min="6661" max="6905" width="9" style="29"/>
    <col min="6906" max="6906" width="7.21875" style="29" customWidth="1"/>
    <col min="6907" max="6907" width="33" style="29" customWidth="1"/>
    <col min="6908" max="6908" width="6.77734375" style="29" customWidth="1"/>
    <col min="6909" max="6909" width="8.44140625" style="29" customWidth="1"/>
    <col min="6910" max="6910" width="9" style="29" customWidth="1"/>
    <col min="6911" max="6911" width="12.6640625" style="29" customWidth="1"/>
    <col min="6912" max="6912" width="11.21875" style="29" customWidth="1"/>
    <col min="6913" max="6913" width="0" style="29" hidden="1" customWidth="1"/>
    <col min="6914" max="6915" width="9" style="29"/>
    <col min="6916" max="6916" width="10.44140625" style="29" bestFit="1" customWidth="1"/>
    <col min="6917" max="7161" width="9" style="29"/>
    <col min="7162" max="7162" width="7.21875" style="29" customWidth="1"/>
    <col min="7163" max="7163" width="33" style="29" customWidth="1"/>
    <col min="7164" max="7164" width="6.77734375" style="29" customWidth="1"/>
    <col min="7165" max="7165" width="8.44140625" style="29" customWidth="1"/>
    <col min="7166" max="7166" width="9" style="29" customWidth="1"/>
    <col min="7167" max="7167" width="12.6640625" style="29" customWidth="1"/>
    <col min="7168" max="7168" width="11.21875" style="29" customWidth="1"/>
    <col min="7169" max="7169" width="0" style="29" hidden="1" customWidth="1"/>
    <col min="7170" max="7171" width="9" style="29"/>
    <col min="7172" max="7172" width="10.44140625" style="29" bestFit="1" customWidth="1"/>
    <col min="7173" max="7417" width="9" style="29"/>
    <col min="7418" max="7418" width="7.21875" style="29" customWidth="1"/>
    <col min="7419" max="7419" width="33" style="29" customWidth="1"/>
    <col min="7420" max="7420" width="6.77734375" style="29" customWidth="1"/>
    <col min="7421" max="7421" width="8.44140625" style="29" customWidth="1"/>
    <col min="7422" max="7422" width="9" style="29" customWidth="1"/>
    <col min="7423" max="7423" width="12.6640625" style="29" customWidth="1"/>
    <col min="7424" max="7424" width="11.21875" style="29" customWidth="1"/>
    <col min="7425" max="7425" width="0" style="29" hidden="1" customWidth="1"/>
    <col min="7426" max="7427" width="9" style="29"/>
    <col min="7428" max="7428" width="10.44140625" style="29" bestFit="1" customWidth="1"/>
    <col min="7429" max="7673" width="9" style="29"/>
    <col min="7674" max="7674" width="7.21875" style="29" customWidth="1"/>
    <col min="7675" max="7675" width="33" style="29" customWidth="1"/>
    <col min="7676" max="7676" width="6.77734375" style="29" customWidth="1"/>
    <col min="7677" max="7677" width="8.44140625" style="29" customWidth="1"/>
    <col min="7678" max="7678" width="9" style="29" customWidth="1"/>
    <col min="7679" max="7679" width="12.6640625" style="29" customWidth="1"/>
    <col min="7680" max="7680" width="11.21875" style="29" customWidth="1"/>
    <col min="7681" max="7681" width="0" style="29" hidden="1" customWidth="1"/>
    <col min="7682" max="7683" width="9" style="29"/>
    <col min="7684" max="7684" width="10.44140625" style="29" bestFit="1" customWidth="1"/>
    <col min="7685" max="7929" width="9" style="29"/>
    <col min="7930" max="7930" width="7.21875" style="29" customWidth="1"/>
    <col min="7931" max="7931" width="33" style="29" customWidth="1"/>
    <col min="7932" max="7932" width="6.77734375" style="29" customWidth="1"/>
    <col min="7933" max="7933" width="8.44140625" style="29" customWidth="1"/>
    <col min="7934" max="7934" width="9" style="29" customWidth="1"/>
    <col min="7935" max="7935" width="12.6640625" style="29" customWidth="1"/>
    <col min="7936" max="7936" width="11.21875" style="29" customWidth="1"/>
    <col min="7937" max="7937" width="0" style="29" hidden="1" customWidth="1"/>
    <col min="7938" max="7939" width="9" style="29"/>
    <col min="7940" max="7940" width="10.44140625" style="29" bestFit="1" customWidth="1"/>
    <col min="7941" max="8185" width="9" style="29"/>
    <col min="8186" max="8186" width="7.21875" style="29" customWidth="1"/>
    <col min="8187" max="8187" width="33" style="29" customWidth="1"/>
    <col min="8188" max="8188" width="6.77734375" style="29" customWidth="1"/>
    <col min="8189" max="8189" width="8.44140625" style="29" customWidth="1"/>
    <col min="8190" max="8190" width="9" style="29" customWidth="1"/>
    <col min="8191" max="8191" width="12.6640625" style="29" customWidth="1"/>
    <col min="8192" max="8192" width="11.21875" style="29" customWidth="1"/>
    <col min="8193" max="8193" width="0" style="29" hidden="1" customWidth="1"/>
    <col min="8194" max="8195" width="9" style="29"/>
    <col min="8196" max="8196" width="10.44140625" style="29" bestFit="1" customWidth="1"/>
    <col min="8197" max="8441" width="9" style="29"/>
    <col min="8442" max="8442" width="7.21875" style="29" customWidth="1"/>
    <col min="8443" max="8443" width="33" style="29" customWidth="1"/>
    <col min="8444" max="8444" width="6.77734375" style="29" customWidth="1"/>
    <col min="8445" max="8445" width="8.44140625" style="29" customWidth="1"/>
    <col min="8446" max="8446" width="9" style="29" customWidth="1"/>
    <col min="8447" max="8447" width="12.6640625" style="29" customWidth="1"/>
    <col min="8448" max="8448" width="11.21875" style="29" customWidth="1"/>
    <col min="8449" max="8449" width="0" style="29" hidden="1" customWidth="1"/>
    <col min="8450" max="8451" width="9" style="29"/>
    <col min="8452" max="8452" width="10.44140625" style="29" bestFit="1" customWidth="1"/>
    <col min="8453" max="8697" width="9" style="29"/>
    <col min="8698" max="8698" width="7.21875" style="29" customWidth="1"/>
    <col min="8699" max="8699" width="33" style="29" customWidth="1"/>
    <col min="8700" max="8700" width="6.77734375" style="29" customWidth="1"/>
    <col min="8701" max="8701" width="8.44140625" style="29" customWidth="1"/>
    <col min="8702" max="8702" width="9" style="29" customWidth="1"/>
    <col min="8703" max="8703" width="12.6640625" style="29" customWidth="1"/>
    <col min="8704" max="8704" width="11.21875" style="29" customWidth="1"/>
    <col min="8705" max="8705" width="0" style="29" hidden="1" customWidth="1"/>
    <col min="8706" max="8707" width="9" style="29"/>
    <col min="8708" max="8708" width="10.44140625" style="29" bestFit="1" customWidth="1"/>
    <col min="8709" max="8953" width="9" style="29"/>
    <col min="8954" max="8954" width="7.21875" style="29" customWidth="1"/>
    <col min="8955" max="8955" width="33" style="29" customWidth="1"/>
    <col min="8956" max="8956" width="6.77734375" style="29" customWidth="1"/>
    <col min="8957" max="8957" width="8.44140625" style="29" customWidth="1"/>
    <col min="8958" max="8958" width="9" style="29" customWidth="1"/>
    <col min="8959" max="8959" width="12.6640625" style="29" customWidth="1"/>
    <col min="8960" max="8960" width="11.21875" style="29" customWidth="1"/>
    <col min="8961" max="8961" width="0" style="29" hidden="1" customWidth="1"/>
    <col min="8962" max="8963" width="9" style="29"/>
    <col min="8964" max="8964" width="10.44140625" style="29" bestFit="1" customWidth="1"/>
    <col min="8965" max="9209" width="9" style="29"/>
    <col min="9210" max="9210" width="7.21875" style="29" customWidth="1"/>
    <col min="9211" max="9211" width="33" style="29" customWidth="1"/>
    <col min="9212" max="9212" width="6.77734375" style="29" customWidth="1"/>
    <col min="9213" max="9213" width="8.44140625" style="29" customWidth="1"/>
    <col min="9214" max="9214" width="9" style="29" customWidth="1"/>
    <col min="9215" max="9215" width="12.6640625" style="29" customWidth="1"/>
    <col min="9216" max="9216" width="11.21875" style="29" customWidth="1"/>
    <col min="9217" max="9217" width="0" style="29" hidden="1" customWidth="1"/>
    <col min="9218" max="9219" width="9" style="29"/>
    <col min="9220" max="9220" width="10.44140625" style="29" bestFit="1" customWidth="1"/>
    <col min="9221" max="9465" width="9" style="29"/>
    <col min="9466" max="9466" width="7.21875" style="29" customWidth="1"/>
    <col min="9467" max="9467" width="33" style="29" customWidth="1"/>
    <col min="9468" max="9468" width="6.77734375" style="29" customWidth="1"/>
    <col min="9469" max="9469" width="8.44140625" style="29" customWidth="1"/>
    <col min="9470" max="9470" width="9" style="29" customWidth="1"/>
    <col min="9471" max="9471" width="12.6640625" style="29" customWidth="1"/>
    <col min="9472" max="9472" width="11.21875" style="29" customWidth="1"/>
    <col min="9473" max="9473" width="0" style="29" hidden="1" customWidth="1"/>
    <col min="9474" max="9475" width="9" style="29"/>
    <col min="9476" max="9476" width="10.44140625" style="29" bestFit="1" customWidth="1"/>
    <col min="9477" max="9721" width="9" style="29"/>
    <col min="9722" max="9722" width="7.21875" style="29" customWidth="1"/>
    <col min="9723" max="9723" width="33" style="29" customWidth="1"/>
    <col min="9724" max="9724" width="6.77734375" style="29" customWidth="1"/>
    <col min="9725" max="9725" width="8.44140625" style="29" customWidth="1"/>
    <col min="9726" max="9726" width="9" style="29" customWidth="1"/>
    <col min="9727" max="9727" width="12.6640625" style="29" customWidth="1"/>
    <col min="9728" max="9728" width="11.21875" style="29" customWidth="1"/>
    <col min="9729" max="9729" width="0" style="29" hidden="1" customWidth="1"/>
    <col min="9730" max="9731" width="9" style="29"/>
    <col min="9732" max="9732" width="10.44140625" style="29" bestFit="1" customWidth="1"/>
    <col min="9733" max="9977" width="9" style="29"/>
    <col min="9978" max="9978" width="7.21875" style="29" customWidth="1"/>
    <col min="9979" max="9979" width="33" style="29" customWidth="1"/>
    <col min="9980" max="9980" width="6.77734375" style="29" customWidth="1"/>
    <col min="9981" max="9981" width="8.44140625" style="29" customWidth="1"/>
    <col min="9982" max="9982" width="9" style="29" customWidth="1"/>
    <col min="9983" max="9983" width="12.6640625" style="29" customWidth="1"/>
    <col min="9984" max="9984" width="11.21875" style="29" customWidth="1"/>
    <col min="9985" max="9985" width="0" style="29" hidden="1" customWidth="1"/>
    <col min="9986" max="9987" width="9" style="29"/>
    <col min="9988" max="9988" width="10.44140625" style="29" bestFit="1" customWidth="1"/>
    <col min="9989" max="10233" width="9" style="29"/>
    <col min="10234" max="10234" width="7.21875" style="29" customWidth="1"/>
    <col min="10235" max="10235" width="33" style="29" customWidth="1"/>
    <col min="10236" max="10236" width="6.77734375" style="29" customWidth="1"/>
    <col min="10237" max="10237" width="8.44140625" style="29" customWidth="1"/>
    <col min="10238" max="10238" width="9" style="29" customWidth="1"/>
    <col min="10239" max="10239" width="12.6640625" style="29" customWidth="1"/>
    <col min="10240" max="10240" width="11.21875" style="29" customWidth="1"/>
    <col min="10241" max="10241" width="0" style="29" hidden="1" customWidth="1"/>
    <col min="10242" max="10243" width="9" style="29"/>
    <col min="10244" max="10244" width="10.44140625" style="29" bestFit="1" customWidth="1"/>
    <col min="10245" max="10489" width="9" style="29"/>
    <col min="10490" max="10490" width="7.21875" style="29" customWidth="1"/>
    <col min="10491" max="10491" width="33" style="29" customWidth="1"/>
    <col min="10492" max="10492" width="6.77734375" style="29" customWidth="1"/>
    <col min="10493" max="10493" width="8.44140625" style="29" customWidth="1"/>
    <col min="10494" max="10494" width="9" style="29" customWidth="1"/>
    <col min="10495" max="10495" width="12.6640625" style="29" customWidth="1"/>
    <col min="10496" max="10496" width="11.21875" style="29" customWidth="1"/>
    <col min="10497" max="10497" width="0" style="29" hidden="1" customWidth="1"/>
    <col min="10498" max="10499" width="9" style="29"/>
    <col min="10500" max="10500" width="10.44140625" style="29" bestFit="1" customWidth="1"/>
    <col min="10501" max="10745" width="9" style="29"/>
    <col min="10746" max="10746" width="7.21875" style="29" customWidth="1"/>
    <col min="10747" max="10747" width="33" style="29" customWidth="1"/>
    <col min="10748" max="10748" width="6.77734375" style="29" customWidth="1"/>
    <col min="10749" max="10749" width="8.44140625" style="29" customWidth="1"/>
    <col min="10750" max="10750" width="9" style="29" customWidth="1"/>
    <col min="10751" max="10751" width="12.6640625" style="29" customWidth="1"/>
    <col min="10752" max="10752" width="11.21875" style="29" customWidth="1"/>
    <col min="10753" max="10753" width="0" style="29" hidden="1" customWidth="1"/>
    <col min="10754" max="10755" width="9" style="29"/>
    <col min="10756" max="10756" width="10.44140625" style="29" bestFit="1" customWidth="1"/>
    <col min="10757" max="11001" width="9" style="29"/>
    <col min="11002" max="11002" width="7.21875" style="29" customWidth="1"/>
    <col min="11003" max="11003" width="33" style="29" customWidth="1"/>
    <col min="11004" max="11004" width="6.77734375" style="29" customWidth="1"/>
    <col min="11005" max="11005" width="8.44140625" style="29" customWidth="1"/>
    <col min="11006" max="11006" width="9" style="29" customWidth="1"/>
    <col min="11007" max="11007" width="12.6640625" style="29" customWidth="1"/>
    <col min="11008" max="11008" width="11.21875" style="29" customWidth="1"/>
    <col min="11009" max="11009" width="0" style="29" hidden="1" customWidth="1"/>
    <col min="11010" max="11011" width="9" style="29"/>
    <col min="11012" max="11012" width="10.44140625" style="29" bestFit="1" customWidth="1"/>
    <col min="11013" max="11257" width="9" style="29"/>
    <col min="11258" max="11258" width="7.21875" style="29" customWidth="1"/>
    <col min="11259" max="11259" width="33" style="29" customWidth="1"/>
    <col min="11260" max="11260" width="6.77734375" style="29" customWidth="1"/>
    <col min="11261" max="11261" width="8.44140625" style="29" customWidth="1"/>
    <col min="11262" max="11262" width="9" style="29" customWidth="1"/>
    <col min="11263" max="11263" width="12.6640625" style="29" customWidth="1"/>
    <col min="11264" max="11264" width="11.21875" style="29" customWidth="1"/>
    <col min="11265" max="11265" width="0" style="29" hidden="1" customWidth="1"/>
    <col min="11266" max="11267" width="9" style="29"/>
    <col min="11268" max="11268" width="10.44140625" style="29" bestFit="1" customWidth="1"/>
    <col min="11269" max="11513" width="9" style="29"/>
    <col min="11514" max="11514" width="7.21875" style="29" customWidth="1"/>
    <col min="11515" max="11515" width="33" style="29" customWidth="1"/>
    <col min="11516" max="11516" width="6.77734375" style="29" customWidth="1"/>
    <col min="11517" max="11517" width="8.44140625" style="29" customWidth="1"/>
    <col min="11518" max="11518" width="9" style="29" customWidth="1"/>
    <col min="11519" max="11519" width="12.6640625" style="29" customWidth="1"/>
    <col min="11520" max="11520" width="11.21875" style="29" customWidth="1"/>
    <col min="11521" max="11521" width="0" style="29" hidden="1" customWidth="1"/>
    <col min="11522" max="11523" width="9" style="29"/>
    <col min="11524" max="11524" width="10.44140625" style="29" bestFit="1" customWidth="1"/>
    <col min="11525" max="11769" width="9" style="29"/>
    <col min="11770" max="11770" width="7.21875" style="29" customWidth="1"/>
    <col min="11771" max="11771" width="33" style="29" customWidth="1"/>
    <col min="11772" max="11772" width="6.77734375" style="29" customWidth="1"/>
    <col min="11773" max="11773" width="8.44140625" style="29" customWidth="1"/>
    <col min="11774" max="11774" width="9" style="29" customWidth="1"/>
    <col min="11775" max="11775" width="12.6640625" style="29" customWidth="1"/>
    <col min="11776" max="11776" width="11.21875" style="29" customWidth="1"/>
    <col min="11777" max="11777" width="0" style="29" hidden="1" customWidth="1"/>
    <col min="11778" max="11779" width="9" style="29"/>
    <col min="11780" max="11780" width="10.44140625" style="29" bestFit="1" customWidth="1"/>
    <col min="11781" max="12025" width="9" style="29"/>
    <col min="12026" max="12026" width="7.21875" style="29" customWidth="1"/>
    <col min="12027" max="12027" width="33" style="29" customWidth="1"/>
    <col min="12028" max="12028" width="6.77734375" style="29" customWidth="1"/>
    <col min="12029" max="12029" width="8.44140625" style="29" customWidth="1"/>
    <col min="12030" max="12030" width="9" style="29" customWidth="1"/>
    <col min="12031" max="12031" width="12.6640625" style="29" customWidth="1"/>
    <col min="12032" max="12032" width="11.21875" style="29" customWidth="1"/>
    <col min="12033" max="12033" width="0" style="29" hidden="1" customWidth="1"/>
    <col min="12034" max="12035" width="9" style="29"/>
    <col min="12036" max="12036" width="10.44140625" style="29" bestFit="1" customWidth="1"/>
    <col min="12037" max="12281" width="9" style="29"/>
    <col min="12282" max="12282" width="7.21875" style="29" customWidth="1"/>
    <col min="12283" max="12283" width="33" style="29" customWidth="1"/>
    <col min="12284" max="12284" width="6.77734375" style="29" customWidth="1"/>
    <col min="12285" max="12285" width="8.44140625" style="29" customWidth="1"/>
    <col min="12286" max="12286" width="9" style="29" customWidth="1"/>
    <col min="12287" max="12287" width="12.6640625" style="29" customWidth="1"/>
    <col min="12288" max="12288" width="11.21875" style="29" customWidth="1"/>
    <col min="12289" max="12289" width="0" style="29" hidden="1" customWidth="1"/>
    <col min="12290" max="12291" width="9" style="29"/>
    <col min="12292" max="12292" width="10.44140625" style="29" bestFit="1" customWidth="1"/>
    <col min="12293" max="12537" width="9" style="29"/>
    <col min="12538" max="12538" width="7.21875" style="29" customWidth="1"/>
    <col min="12539" max="12539" width="33" style="29" customWidth="1"/>
    <col min="12540" max="12540" width="6.77734375" style="29" customWidth="1"/>
    <col min="12541" max="12541" width="8.44140625" style="29" customWidth="1"/>
    <col min="12542" max="12542" width="9" style="29" customWidth="1"/>
    <col min="12543" max="12543" width="12.6640625" style="29" customWidth="1"/>
    <col min="12544" max="12544" width="11.21875" style="29" customWidth="1"/>
    <col min="12545" max="12545" width="0" style="29" hidden="1" customWidth="1"/>
    <col min="12546" max="12547" width="9" style="29"/>
    <col min="12548" max="12548" width="10.44140625" style="29" bestFit="1" customWidth="1"/>
    <col min="12549" max="12793" width="9" style="29"/>
    <col min="12794" max="12794" width="7.21875" style="29" customWidth="1"/>
    <col min="12795" max="12795" width="33" style="29" customWidth="1"/>
    <col min="12796" max="12796" width="6.77734375" style="29" customWidth="1"/>
    <col min="12797" max="12797" width="8.44140625" style="29" customWidth="1"/>
    <col min="12798" max="12798" width="9" style="29" customWidth="1"/>
    <col min="12799" max="12799" width="12.6640625" style="29" customWidth="1"/>
    <col min="12800" max="12800" width="11.21875" style="29" customWidth="1"/>
    <col min="12801" max="12801" width="0" style="29" hidden="1" customWidth="1"/>
    <col min="12802" max="12803" width="9" style="29"/>
    <col min="12804" max="12804" width="10.44140625" style="29" bestFit="1" customWidth="1"/>
    <col min="12805" max="13049" width="9" style="29"/>
    <col min="13050" max="13050" width="7.21875" style="29" customWidth="1"/>
    <col min="13051" max="13051" width="33" style="29" customWidth="1"/>
    <col min="13052" max="13052" width="6.77734375" style="29" customWidth="1"/>
    <col min="13053" max="13053" width="8.44140625" style="29" customWidth="1"/>
    <col min="13054" max="13054" width="9" style="29" customWidth="1"/>
    <col min="13055" max="13055" width="12.6640625" style="29" customWidth="1"/>
    <col min="13056" max="13056" width="11.21875" style="29" customWidth="1"/>
    <col min="13057" max="13057" width="0" style="29" hidden="1" customWidth="1"/>
    <col min="13058" max="13059" width="9" style="29"/>
    <col min="13060" max="13060" width="10.44140625" style="29" bestFit="1" customWidth="1"/>
    <col min="13061" max="13305" width="9" style="29"/>
    <col min="13306" max="13306" width="7.21875" style="29" customWidth="1"/>
    <col min="13307" max="13307" width="33" style="29" customWidth="1"/>
    <col min="13308" max="13308" width="6.77734375" style="29" customWidth="1"/>
    <col min="13309" max="13309" width="8.44140625" style="29" customWidth="1"/>
    <col min="13310" max="13310" width="9" style="29" customWidth="1"/>
    <col min="13311" max="13311" width="12.6640625" style="29" customWidth="1"/>
    <col min="13312" max="13312" width="11.21875" style="29" customWidth="1"/>
    <col min="13313" max="13313" width="0" style="29" hidden="1" customWidth="1"/>
    <col min="13314" max="13315" width="9" style="29"/>
    <col min="13316" max="13316" width="10.44140625" style="29" bestFit="1" customWidth="1"/>
    <col min="13317" max="13561" width="9" style="29"/>
    <col min="13562" max="13562" width="7.21875" style="29" customWidth="1"/>
    <col min="13563" max="13563" width="33" style="29" customWidth="1"/>
    <col min="13564" max="13564" width="6.77734375" style="29" customWidth="1"/>
    <col min="13565" max="13565" width="8.44140625" style="29" customWidth="1"/>
    <col min="13566" max="13566" width="9" style="29" customWidth="1"/>
    <col min="13567" max="13567" width="12.6640625" style="29" customWidth="1"/>
    <col min="13568" max="13568" width="11.21875" style="29" customWidth="1"/>
    <col min="13569" max="13569" width="0" style="29" hidden="1" customWidth="1"/>
    <col min="13570" max="13571" width="9" style="29"/>
    <col min="13572" max="13572" width="10.44140625" style="29" bestFit="1" customWidth="1"/>
    <col min="13573" max="13817" width="9" style="29"/>
    <col min="13818" max="13818" width="7.21875" style="29" customWidth="1"/>
    <col min="13819" max="13819" width="33" style="29" customWidth="1"/>
    <col min="13820" max="13820" width="6.77734375" style="29" customWidth="1"/>
    <col min="13821" max="13821" width="8.44140625" style="29" customWidth="1"/>
    <col min="13822" max="13822" width="9" style="29" customWidth="1"/>
    <col min="13823" max="13823" width="12.6640625" style="29" customWidth="1"/>
    <col min="13824" max="13824" width="11.21875" style="29" customWidth="1"/>
    <col min="13825" max="13825" width="0" style="29" hidden="1" customWidth="1"/>
    <col min="13826" max="13827" width="9" style="29"/>
    <col min="13828" max="13828" width="10.44140625" style="29" bestFit="1" customWidth="1"/>
    <col min="13829" max="14073" width="9" style="29"/>
    <col min="14074" max="14074" width="7.21875" style="29" customWidth="1"/>
    <col min="14075" max="14075" width="33" style="29" customWidth="1"/>
    <col min="14076" max="14076" width="6.77734375" style="29" customWidth="1"/>
    <col min="14077" max="14077" width="8.44140625" style="29" customWidth="1"/>
    <col min="14078" max="14078" width="9" style="29" customWidth="1"/>
    <col min="14079" max="14079" width="12.6640625" style="29" customWidth="1"/>
    <col min="14080" max="14080" width="11.21875" style="29" customWidth="1"/>
    <col min="14081" max="14081" width="0" style="29" hidden="1" customWidth="1"/>
    <col min="14082" max="14083" width="9" style="29"/>
    <col min="14084" max="14084" width="10.44140625" style="29" bestFit="1" customWidth="1"/>
    <col min="14085" max="14329" width="9" style="29"/>
    <col min="14330" max="14330" width="7.21875" style="29" customWidth="1"/>
    <col min="14331" max="14331" width="33" style="29" customWidth="1"/>
    <col min="14332" max="14332" width="6.77734375" style="29" customWidth="1"/>
    <col min="14333" max="14333" width="8.44140625" style="29" customWidth="1"/>
    <col min="14334" max="14334" width="9" style="29" customWidth="1"/>
    <col min="14335" max="14335" width="12.6640625" style="29" customWidth="1"/>
    <col min="14336" max="14336" width="11.21875" style="29" customWidth="1"/>
    <col min="14337" max="14337" width="0" style="29" hidden="1" customWidth="1"/>
    <col min="14338" max="14339" width="9" style="29"/>
    <col min="14340" max="14340" width="10.44140625" style="29" bestFit="1" customWidth="1"/>
    <col min="14341" max="14585" width="9" style="29"/>
    <col min="14586" max="14586" width="7.21875" style="29" customWidth="1"/>
    <col min="14587" max="14587" width="33" style="29" customWidth="1"/>
    <col min="14588" max="14588" width="6.77734375" style="29" customWidth="1"/>
    <col min="14589" max="14589" width="8.44140625" style="29" customWidth="1"/>
    <col min="14590" max="14590" width="9" style="29" customWidth="1"/>
    <col min="14591" max="14591" width="12.6640625" style="29" customWidth="1"/>
    <col min="14592" max="14592" width="11.21875" style="29" customWidth="1"/>
    <col min="14593" max="14593" width="0" style="29" hidden="1" customWidth="1"/>
    <col min="14594" max="14595" width="9" style="29"/>
    <col min="14596" max="14596" width="10.44140625" style="29" bestFit="1" customWidth="1"/>
    <col min="14597" max="14841" width="9" style="29"/>
    <col min="14842" max="14842" width="7.21875" style="29" customWidth="1"/>
    <col min="14843" max="14843" width="33" style="29" customWidth="1"/>
    <col min="14844" max="14844" width="6.77734375" style="29" customWidth="1"/>
    <col min="14845" max="14845" width="8.44140625" style="29" customWidth="1"/>
    <col min="14846" max="14846" width="9" style="29" customWidth="1"/>
    <col min="14847" max="14847" width="12.6640625" style="29" customWidth="1"/>
    <col min="14848" max="14848" width="11.21875" style="29" customWidth="1"/>
    <col min="14849" max="14849" width="0" style="29" hidden="1" customWidth="1"/>
    <col min="14850" max="14851" width="9" style="29"/>
    <col min="14852" max="14852" width="10.44140625" style="29" bestFit="1" customWidth="1"/>
    <col min="14853" max="15097" width="9" style="29"/>
    <col min="15098" max="15098" width="7.21875" style="29" customWidth="1"/>
    <col min="15099" max="15099" width="33" style="29" customWidth="1"/>
    <col min="15100" max="15100" width="6.77734375" style="29" customWidth="1"/>
    <col min="15101" max="15101" width="8.44140625" style="29" customWidth="1"/>
    <col min="15102" max="15102" width="9" style="29" customWidth="1"/>
    <col min="15103" max="15103" width="12.6640625" style="29" customWidth="1"/>
    <col min="15104" max="15104" width="11.21875" style="29" customWidth="1"/>
    <col min="15105" max="15105" width="0" style="29" hidden="1" customWidth="1"/>
    <col min="15106" max="15107" width="9" style="29"/>
    <col min="15108" max="15108" width="10.44140625" style="29" bestFit="1" customWidth="1"/>
    <col min="15109" max="15353" width="9" style="29"/>
    <col min="15354" max="15354" width="7.21875" style="29" customWidth="1"/>
    <col min="15355" max="15355" width="33" style="29" customWidth="1"/>
    <col min="15356" max="15356" width="6.77734375" style="29" customWidth="1"/>
    <col min="15357" max="15357" width="8.44140625" style="29" customWidth="1"/>
    <col min="15358" max="15358" width="9" style="29" customWidth="1"/>
    <col min="15359" max="15359" width="12.6640625" style="29" customWidth="1"/>
    <col min="15360" max="15360" width="11.21875" style="29" customWidth="1"/>
    <col min="15361" max="15361" width="0" style="29" hidden="1" customWidth="1"/>
    <col min="15362" max="15363" width="9" style="29"/>
    <col min="15364" max="15364" width="10.44140625" style="29" bestFit="1" customWidth="1"/>
    <col min="15365" max="15609" width="9" style="29"/>
    <col min="15610" max="15610" width="7.21875" style="29" customWidth="1"/>
    <col min="15611" max="15611" width="33" style="29" customWidth="1"/>
    <col min="15612" max="15612" width="6.77734375" style="29" customWidth="1"/>
    <col min="15613" max="15613" width="8.44140625" style="29" customWidth="1"/>
    <col min="15614" max="15614" width="9" style="29" customWidth="1"/>
    <col min="15615" max="15615" width="12.6640625" style="29" customWidth="1"/>
    <col min="15616" max="15616" width="11.21875" style="29" customWidth="1"/>
    <col min="15617" max="15617" width="0" style="29" hidden="1" customWidth="1"/>
    <col min="15618" max="15619" width="9" style="29"/>
    <col min="15620" max="15620" width="10.44140625" style="29" bestFit="1" customWidth="1"/>
    <col min="15621" max="15865" width="9" style="29"/>
    <col min="15866" max="15866" width="7.21875" style="29" customWidth="1"/>
    <col min="15867" max="15867" width="33" style="29" customWidth="1"/>
    <col min="15868" max="15868" width="6.77734375" style="29" customWidth="1"/>
    <col min="15869" max="15869" width="8.44140625" style="29" customWidth="1"/>
    <col min="15870" max="15870" width="9" style="29" customWidth="1"/>
    <col min="15871" max="15871" width="12.6640625" style="29" customWidth="1"/>
    <col min="15872" max="15872" width="11.21875" style="29" customWidth="1"/>
    <col min="15873" max="15873" width="0" style="29" hidden="1" customWidth="1"/>
    <col min="15874" max="15875" width="9" style="29"/>
    <col min="15876" max="15876" width="10.44140625" style="29" bestFit="1" customWidth="1"/>
    <col min="15877" max="16121" width="9" style="29"/>
    <col min="16122" max="16122" width="7.21875" style="29" customWidth="1"/>
    <col min="16123" max="16123" width="33" style="29" customWidth="1"/>
    <col min="16124" max="16124" width="6.77734375" style="29" customWidth="1"/>
    <col min="16125" max="16125" width="8.44140625" style="29" customWidth="1"/>
    <col min="16126" max="16126" width="9" style="29" customWidth="1"/>
    <col min="16127" max="16127" width="12.6640625" style="29" customWidth="1"/>
    <col min="16128" max="16128" width="11.21875" style="29" customWidth="1"/>
    <col min="16129" max="16129" width="0" style="29" hidden="1" customWidth="1"/>
    <col min="16130" max="16131" width="9" style="29"/>
    <col min="16132" max="16132" width="10.44140625" style="29" bestFit="1" customWidth="1"/>
    <col min="16133" max="16384" width="9" style="29"/>
  </cols>
  <sheetData>
    <row r="1" spans="1:16" ht="4.5" customHeight="1" x14ac:dyDescent="0.25"/>
    <row r="2" spans="1:16" ht="4.5" customHeight="1" x14ac:dyDescent="0.25"/>
    <row r="3" spans="1:16" ht="24" customHeight="1" x14ac:dyDescent="0.25">
      <c r="A3" s="142" t="s">
        <v>38</v>
      </c>
      <c r="B3" s="142"/>
      <c r="C3" s="142"/>
      <c r="D3" s="142"/>
      <c r="E3" s="142"/>
      <c r="F3" s="142"/>
    </row>
    <row r="4" spans="1:16" ht="25.5" customHeight="1" x14ac:dyDescent="0.25">
      <c r="A4" s="142" t="s">
        <v>39</v>
      </c>
      <c r="B4" s="142"/>
      <c r="C4" s="142"/>
      <c r="D4" s="142"/>
      <c r="E4" s="142"/>
      <c r="F4" s="142"/>
    </row>
    <row r="5" spans="1:16" ht="15.75" customHeight="1" x14ac:dyDescent="0.25">
      <c r="B5" s="143" t="s">
        <v>208</v>
      </c>
      <c r="C5" s="143"/>
      <c r="D5" s="143"/>
      <c r="E5" s="143"/>
    </row>
    <row r="6" spans="1:16" ht="15.75" customHeight="1" x14ac:dyDescent="0.25">
      <c r="B6" s="143"/>
      <c r="C6" s="143"/>
      <c r="D6" s="143"/>
      <c r="E6" s="143"/>
      <c r="F6" s="48"/>
      <c r="P6" s="48">
        <v>41579</v>
      </c>
    </row>
    <row r="7" spans="1:16" ht="15.75" customHeight="1" x14ac:dyDescent="0.25">
      <c r="A7" s="30" t="s">
        <v>41</v>
      </c>
      <c r="B7" s="30"/>
    </row>
    <row r="8" spans="1:16" ht="38.1" customHeight="1" x14ac:dyDescent="0.25">
      <c r="A8" s="31" t="s">
        <v>43</v>
      </c>
      <c r="B8" s="116" t="s">
        <v>209</v>
      </c>
      <c r="C8" s="116"/>
      <c r="D8" s="150" t="s">
        <v>45</v>
      </c>
      <c r="E8" s="150"/>
      <c r="F8" s="52"/>
      <c r="H8" s="3" t="s">
        <v>6</v>
      </c>
      <c r="I8" s="4"/>
      <c r="J8" s="145" t="s">
        <v>7</v>
      </c>
      <c r="K8" s="146"/>
      <c r="L8" s="146"/>
      <c r="M8" s="146"/>
      <c r="N8" s="146"/>
      <c r="O8" s="147"/>
      <c r="P8" s="148" t="s">
        <v>8</v>
      </c>
    </row>
    <row r="9" spans="1:16" ht="38.1" customHeight="1" x14ac:dyDescent="0.25">
      <c r="A9" s="49"/>
      <c r="B9" s="31"/>
      <c r="C9" s="50"/>
      <c r="D9" s="54"/>
      <c r="E9" s="55" t="s">
        <v>210</v>
      </c>
      <c r="F9" s="51"/>
      <c r="H9" s="56"/>
      <c r="I9" s="57"/>
      <c r="J9" s="5" t="s">
        <v>9</v>
      </c>
      <c r="K9" s="6"/>
      <c r="L9" s="7"/>
      <c r="M9" s="5" t="s">
        <v>10</v>
      </c>
      <c r="N9" s="6"/>
      <c r="O9" s="7"/>
      <c r="P9" s="92"/>
    </row>
    <row r="10" spans="1:16" ht="19.5" customHeight="1" x14ac:dyDescent="0.25">
      <c r="B10" s="32" t="s">
        <v>47</v>
      </c>
      <c r="C10" s="32" t="s">
        <v>48</v>
      </c>
      <c r="D10" s="53" t="s">
        <v>49</v>
      </c>
      <c r="E10" s="53" t="s">
        <v>50</v>
      </c>
      <c r="F10" s="53" t="s">
        <v>51</v>
      </c>
      <c r="H10" s="9" t="s">
        <v>14</v>
      </c>
      <c r="I10" s="9" t="s">
        <v>13</v>
      </c>
      <c r="J10" s="8" t="s">
        <v>14</v>
      </c>
      <c r="K10" s="8" t="s">
        <v>12</v>
      </c>
      <c r="L10" s="8" t="s">
        <v>13</v>
      </c>
      <c r="M10" s="9" t="s">
        <v>14</v>
      </c>
      <c r="N10" s="9" t="s">
        <v>12</v>
      </c>
      <c r="O10" s="8" t="s">
        <v>13</v>
      </c>
      <c r="P10" s="92"/>
    </row>
    <row r="11" spans="1:16" ht="19.5" customHeight="1" x14ac:dyDescent="0.25">
      <c r="B11" s="33" t="s">
        <v>53</v>
      </c>
      <c r="C11" s="34" t="s">
        <v>54</v>
      </c>
      <c r="D11" s="35">
        <v>0.15</v>
      </c>
      <c r="E11" s="36">
        <v>455</v>
      </c>
      <c r="F11" s="37">
        <f>D11*E11</f>
        <v>68.25</v>
      </c>
      <c r="H11" s="12" t="e">
        <f>C12+#REF!-#REF!</f>
        <v>#VALUE!</v>
      </c>
      <c r="I11" s="14" t="e">
        <f>E12+#REF!-#REF!</f>
        <v>#REF!</v>
      </c>
      <c r="J11" s="15" t="s">
        <v>16</v>
      </c>
      <c r="K11" s="16">
        <f>'[1]明細(合併)'!M297</f>
        <v>0</v>
      </c>
      <c r="L11" s="16">
        <f>J11*K11</f>
        <v>0</v>
      </c>
      <c r="M11" s="17">
        <v>1</v>
      </c>
      <c r="N11" s="14">
        <f>'[1]明細(合併)'!P297</f>
        <v>0</v>
      </c>
      <c r="O11" s="14">
        <f>M11*N11</f>
        <v>0</v>
      </c>
      <c r="P11" s="149"/>
    </row>
    <row r="12" spans="1:16" ht="19.5" customHeight="1" x14ac:dyDescent="0.25">
      <c r="B12" s="33" t="s">
        <v>56</v>
      </c>
      <c r="C12" s="34" t="s">
        <v>57</v>
      </c>
      <c r="D12" s="35">
        <v>0.04</v>
      </c>
      <c r="E12" s="36">
        <v>657</v>
      </c>
      <c r="F12" s="37">
        <f t="shared" ref="F12:F17" si="0">D12*E12</f>
        <v>26.28</v>
      </c>
      <c r="H12" s="12" t="e">
        <f>C13+#REF!-#REF!</f>
        <v>#VALUE!</v>
      </c>
      <c r="I12" s="14" t="e">
        <f>E13+#REF!-#REF!</f>
        <v>#REF!</v>
      </c>
      <c r="J12" s="19">
        <v>1</v>
      </c>
      <c r="K12" s="16">
        <f>'[1]明細(合併)'!M513</f>
        <v>0</v>
      </c>
      <c r="L12" s="16">
        <f>J12*K12</f>
        <v>0</v>
      </c>
      <c r="M12" s="19" t="s">
        <v>16</v>
      </c>
      <c r="N12" s="16">
        <f>'[1]明細(合併)'!P513</f>
        <v>0</v>
      </c>
      <c r="O12" s="14">
        <f>M12*N12</f>
        <v>0</v>
      </c>
      <c r="P12" s="18"/>
    </row>
    <row r="13" spans="1:16" ht="19.5" customHeight="1" x14ac:dyDescent="0.25">
      <c r="B13" s="33" t="s">
        <v>58</v>
      </c>
      <c r="C13" s="34" t="s">
        <v>59</v>
      </c>
      <c r="D13" s="35">
        <v>1</v>
      </c>
      <c r="E13" s="36">
        <v>8</v>
      </c>
      <c r="F13" s="37">
        <f t="shared" si="0"/>
        <v>8</v>
      </c>
      <c r="H13" s="12" t="e">
        <f>C14+#REF!-#REF!</f>
        <v>#VALUE!</v>
      </c>
      <c r="I13" s="14" t="e">
        <f>E14+#REF!-#REF!</f>
        <v>#REF!</v>
      </c>
      <c r="J13" s="15"/>
      <c r="K13" s="15"/>
      <c r="L13" s="16"/>
      <c r="M13" s="17"/>
      <c r="N13" s="14"/>
      <c r="O13" s="14"/>
      <c r="P13" s="18"/>
    </row>
    <row r="14" spans="1:16" ht="19.5" customHeight="1" x14ac:dyDescent="0.25">
      <c r="B14" s="33" t="s">
        <v>60</v>
      </c>
      <c r="C14" s="34" t="s">
        <v>59</v>
      </c>
      <c r="D14" s="35">
        <v>1</v>
      </c>
      <c r="E14" s="36">
        <v>29</v>
      </c>
      <c r="F14" s="37">
        <f t="shared" si="0"/>
        <v>29</v>
      </c>
      <c r="H14" s="12" t="e">
        <f>C15+#REF!-#REF!</f>
        <v>#VALUE!</v>
      </c>
      <c r="I14" s="14" t="e">
        <f>E15+#REF!-#REF!</f>
        <v>#REF!</v>
      </c>
      <c r="J14" s="17"/>
      <c r="K14" s="14"/>
      <c r="L14" s="14"/>
      <c r="M14" s="15"/>
      <c r="N14" s="15"/>
      <c r="O14" s="15"/>
      <c r="P14" s="12"/>
    </row>
    <row r="15" spans="1:16" ht="19.5" customHeight="1" x14ac:dyDescent="0.25">
      <c r="B15" s="33" t="s">
        <v>61</v>
      </c>
      <c r="C15" s="34" t="s">
        <v>59</v>
      </c>
      <c r="D15" s="35">
        <v>1</v>
      </c>
      <c r="E15" s="36">
        <v>57</v>
      </c>
      <c r="F15" s="37">
        <f t="shared" si="0"/>
        <v>57</v>
      </c>
      <c r="H15" s="12" t="e">
        <f>C16+#REF!-#REF!</f>
        <v>#VALUE!</v>
      </c>
      <c r="I15" s="14" t="e">
        <f>E16+#REF!-#REF!</f>
        <v>#REF!</v>
      </c>
      <c r="J15" s="17"/>
      <c r="K15" s="17"/>
      <c r="L15" s="17"/>
      <c r="M15" s="15"/>
      <c r="N15" s="15"/>
      <c r="O15" s="15"/>
      <c r="P15" s="18"/>
    </row>
    <row r="16" spans="1:16" ht="19.5" customHeight="1" x14ac:dyDescent="0.25">
      <c r="B16" s="33" t="s">
        <v>62</v>
      </c>
      <c r="C16" s="34" t="s">
        <v>59</v>
      </c>
      <c r="D16" s="35">
        <v>0.1</v>
      </c>
      <c r="E16" s="36">
        <v>57</v>
      </c>
      <c r="F16" s="37">
        <f t="shared" si="0"/>
        <v>5.7</v>
      </c>
      <c r="H16" s="12" t="e">
        <f>C17+#REF!-#REF!</f>
        <v>#VALUE!</v>
      </c>
      <c r="I16" s="14" t="e">
        <f>E17+#REF!-#REF!</f>
        <v>#REF!</v>
      </c>
      <c r="J16" s="17"/>
      <c r="K16" s="12"/>
      <c r="L16" s="14"/>
      <c r="M16" s="17"/>
      <c r="N16" s="15"/>
      <c r="O16" s="14"/>
      <c r="P16" s="18"/>
    </row>
    <row r="17" spans="2:16" ht="19.5" customHeight="1" x14ac:dyDescent="0.25">
      <c r="B17" s="33" t="s">
        <v>63</v>
      </c>
      <c r="C17" s="34" t="s">
        <v>15</v>
      </c>
      <c r="D17" s="35">
        <v>1</v>
      </c>
      <c r="E17" s="36">
        <v>4.7699999999999996</v>
      </c>
      <c r="F17" s="37">
        <f t="shared" si="0"/>
        <v>4.7699999999999996</v>
      </c>
      <c r="H17" s="12" t="e">
        <f>C18+#REF!-#REF!</f>
        <v>#VALUE!</v>
      </c>
      <c r="I17" s="14" t="e">
        <f>E18+#REF!-#REF!</f>
        <v>#REF!</v>
      </c>
      <c r="J17" s="15"/>
      <c r="K17" s="16"/>
      <c r="L17" s="16"/>
      <c r="M17" s="15"/>
      <c r="N17" s="16"/>
      <c r="O17" s="16"/>
      <c r="P17" s="18"/>
    </row>
    <row r="18" spans="2:16" ht="19.5" customHeight="1" x14ac:dyDescent="0.25">
      <c r="B18" s="33" t="s">
        <v>64</v>
      </c>
      <c r="C18" s="34" t="s">
        <v>59</v>
      </c>
      <c r="D18" s="35">
        <v>1</v>
      </c>
      <c r="E18" s="36"/>
      <c r="F18" s="37">
        <f>SUM(F11:F17)</f>
        <v>199</v>
      </c>
      <c r="H18" s="12" t="e">
        <f>C19+#REF!-#REF!</f>
        <v>#REF!</v>
      </c>
      <c r="I18" s="14" t="e">
        <f>E19+#REF!-#REF!</f>
        <v>#REF!</v>
      </c>
      <c r="J18" s="15"/>
      <c r="K18" s="23"/>
      <c r="L18" s="23"/>
      <c r="M18" s="15"/>
      <c r="N18" s="23"/>
      <c r="O18" s="23"/>
      <c r="P18" s="18"/>
    </row>
    <row r="19" spans="2:16" ht="19.5" customHeight="1" x14ac:dyDescent="0.25">
      <c r="B19" s="38"/>
      <c r="C19" s="38"/>
      <c r="D19" s="38"/>
      <c r="E19" s="38"/>
      <c r="F19" s="38"/>
      <c r="H19" s="12"/>
      <c r="I19" s="14" t="e">
        <f>SUM(I11:I18)</f>
        <v>#REF!</v>
      </c>
      <c r="J19" s="15"/>
      <c r="K19" s="23"/>
      <c r="L19" s="23"/>
      <c r="M19" s="15"/>
      <c r="N19" s="23"/>
      <c r="O19" s="23"/>
      <c r="P19" s="18"/>
    </row>
    <row r="20" spans="2:16" ht="19.5" customHeight="1" x14ac:dyDescent="0.25">
      <c r="B20" s="38"/>
      <c r="C20" s="38"/>
      <c r="D20" s="38"/>
      <c r="E20" s="38"/>
      <c r="F20" s="38"/>
      <c r="H20" s="12"/>
      <c r="I20" s="14" t="e">
        <f>E21+#REF!-#REF!</f>
        <v>#REF!</v>
      </c>
      <c r="J20" s="15"/>
      <c r="K20" s="14"/>
      <c r="L20" s="14"/>
      <c r="M20" s="15"/>
      <c r="N20" s="22"/>
      <c r="O20" s="14"/>
      <c r="P20" s="18"/>
    </row>
    <row r="21" spans="2:16" ht="19.5" customHeight="1" x14ac:dyDescent="0.25">
      <c r="B21" s="38"/>
      <c r="C21" s="38"/>
      <c r="D21" s="38"/>
      <c r="E21" s="38"/>
      <c r="F21" s="38"/>
      <c r="H21" s="12"/>
      <c r="I21" s="14" t="e">
        <f>E22+#REF!-#REF!</f>
        <v>#REF!</v>
      </c>
      <c r="J21" s="15"/>
      <c r="K21" s="14"/>
      <c r="L21" s="14"/>
      <c r="M21" s="15"/>
      <c r="N21" s="22"/>
      <c r="O21" s="14"/>
      <c r="P21" s="18"/>
    </row>
    <row r="22" spans="2:16" ht="19.5" customHeight="1" x14ac:dyDescent="0.25">
      <c r="B22" s="38"/>
      <c r="C22" s="38"/>
      <c r="D22" s="38"/>
      <c r="E22" s="38"/>
      <c r="F22" s="38"/>
      <c r="H22" s="12"/>
      <c r="I22" s="14" t="e">
        <f>E23+#REF!-#REF!</f>
        <v>#REF!</v>
      </c>
      <c r="J22" s="15"/>
      <c r="K22" s="14"/>
      <c r="L22" s="14"/>
      <c r="M22" s="15"/>
      <c r="N22" s="22"/>
      <c r="O22" s="14"/>
      <c r="P22" s="18"/>
    </row>
    <row r="23" spans="2:16" ht="19.5" customHeight="1" x14ac:dyDescent="0.25">
      <c r="B23" s="38"/>
      <c r="C23" s="38"/>
      <c r="D23" s="38"/>
      <c r="E23" s="38"/>
      <c r="F23" s="38"/>
      <c r="H23" s="12"/>
      <c r="I23" s="14" t="e">
        <f>I22+I19</f>
        <v>#REF!</v>
      </c>
      <c r="J23" s="15"/>
      <c r="K23" s="15"/>
      <c r="L23" s="14">
        <f>SUM(L16:L21)</f>
        <v>0</v>
      </c>
      <c r="M23" s="15"/>
      <c r="N23" s="15"/>
      <c r="O23" s="14">
        <f>SUM(O16:O21)</f>
        <v>0</v>
      </c>
      <c r="P23" s="18"/>
    </row>
    <row r="24" spans="2:16" ht="19.5" customHeight="1" x14ac:dyDescent="0.25">
      <c r="B24" s="129" t="s">
        <v>65</v>
      </c>
      <c r="C24" s="129"/>
      <c r="D24" s="130" t="s">
        <v>66</v>
      </c>
      <c r="E24" s="130"/>
      <c r="F24" s="131">
        <f>F18</f>
        <v>199</v>
      </c>
      <c r="H24" s="12"/>
      <c r="I24" s="14"/>
      <c r="J24" s="15">
        <v>1</v>
      </c>
      <c r="K24" s="24">
        <f>ROUND(SUM(L23:L23)*5%,0)+1</f>
        <v>1</v>
      </c>
      <c r="L24" s="24">
        <f>J24*K24</f>
        <v>1</v>
      </c>
      <c r="M24" s="15">
        <v>1</v>
      </c>
      <c r="N24" s="24">
        <f>ROUNDDOWN(SUM(O23:O23)*5%,0)</f>
        <v>0</v>
      </c>
      <c r="O24" s="24">
        <f>M24*N24</f>
        <v>0</v>
      </c>
      <c r="P24" s="18"/>
    </row>
    <row r="25" spans="2:16" ht="19.5" customHeight="1" x14ac:dyDescent="0.25">
      <c r="B25" s="132" t="s">
        <v>67</v>
      </c>
      <c r="C25" s="132"/>
      <c r="D25" s="130"/>
      <c r="E25" s="130"/>
      <c r="F25" s="131"/>
      <c r="J25" s="12"/>
      <c r="K25" s="16"/>
      <c r="L25" s="24">
        <f>SUM(L23:L24)</f>
        <v>1</v>
      </c>
      <c r="M25" s="12"/>
      <c r="N25" s="24"/>
      <c r="O25" s="24">
        <f>SUM(O23:O24)</f>
        <v>0</v>
      </c>
      <c r="P25" s="18"/>
    </row>
  </sheetData>
  <mergeCells count="11">
    <mergeCell ref="A3:F3"/>
    <mergeCell ref="A4:F4"/>
    <mergeCell ref="B5:E6"/>
    <mergeCell ref="B8:C8"/>
    <mergeCell ref="D8:E8"/>
    <mergeCell ref="J8:O8"/>
    <mergeCell ref="P8:P11"/>
    <mergeCell ref="B24:C24"/>
    <mergeCell ref="D24:E25"/>
    <mergeCell ref="F24:F25"/>
    <mergeCell ref="B25:C25"/>
  </mergeCells>
  <phoneticPr fontId="3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2019-01-18T01:44:58Z</cp:lastPrinted>
  <dcterms:created xsi:type="dcterms:W3CDTF">2018-11-15T06:15:43Z</dcterms:created>
  <dcterms:modified xsi:type="dcterms:W3CDTF">2020-03-26T03:02:42Z</dcterms:modified>
</cp:coreProperties>
</file>